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'Опт'!$A$1:$H$617</definedName>
    <definedName name="ш9">'Опт'!$H$16</definedName>
    <definedName name="Excel_BuiltIn_Print_Area" localSheetId="0">'Опт'!$A$1:$F$615</definedName>
  </definedNames>
  <calcPr fullCalcOnLoad="1"/>
</workbook>
</file>

<file path=xl/sharedStrings.xml><?xml version="1.0" encoding="utf-8"?>
<sst xmlns="http://schemas.openxmlformats.org/spreadsheetml/2006/main" count="1148" uniqueCount="638">
  <si>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</si>
  <si>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</si>
  <si>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</si>
  <si>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</si>
  <si>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</si>
  <si>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</si>
  <si>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</si>
  <si>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</si>
  <si>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</si>
  <si>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</si>
  <si>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</si>
  <si>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</si>
  <si>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</si>
  <si>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</si>
  <si>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</si>
  <si>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</si>
  <si>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</si>
  <si>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Сахарный песок (1/50)</t>
  </si>
  <si>
    <t>Россия</t>
  </si>
  <si>
    <t>Мука в/с ГОСТ (1/50)</t>
  </si>
  <si>
    <t>Горошек зел. "Шесть соток" 425мл 1/12</t>
  </si>
  <si>
    <t>"Помидорка"</t>
  </si>
  <si>
    <t>Кукуруза "Шесть соток"  425 мл  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</si>
  <si>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</si>
  <si>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</si>
  <si>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</si>
  <si>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</si>
  <si>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</si>
  <si>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</si>
  <si>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</si>
  <si>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</si>
  <si>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Килька черномор. обж. в т/с 240 гр. РЕЗЕРВ (Владимирский КЗ) 1/48 21 мая 2023</t>
  </si>
  <si>
    <t>Килька черномор. обж. в т/с 240 гр. РЕЗЕРВ (Астраханский РЗ) 1/48 31 мая 2023</t>
  </si>
  <si>
    <t>Масло "Урожайное" подс. раф. 1 л. (1/15) 14 апреля 2023</t>
  </si>
  <si>
    <t>Сайра н.д.м. 250 гр (Славянский) 1/48 8 февраля 2023</t>
  </si>
  <si>
    <t>Сардина н.д.м. 250 гр. (Серпухов) 1/48  28 мая  2023</t>
  </si>
  <si>
    <t>Гов. туш. в/с 338 гр (Мясной завод Алтая) 1/45 май 2023</t>
  </si>
  <si>
    <t>Горбуша нат. 245 гр Госрезерв (Славянский 2000) 1/48 март 2023</t>
  </si>
  <si>
    <t>Скумбрия н.д.м. 250 гр РЕЗЕРВ (Славянский-2000)  1/48 05 июня 2023</t>
  </si>
  <si>
    <t>Скумбрия н.д.м. 250 гр. РЕЗЕРВ (Большекаменский РЗ) 1/48 до 30.04.2023</t>
  </si>
  <si>
    <t>Скумбрия н.д.м. 250 гр. Росрезерв (Мамоново) 1/48  Ноябрь 2023</t>
  </si>
  <si>
    <t>Сельдь н.д.м. 250 гр (Славянский) 1/48 26.03.2021</t>
  </si>
  <si>
    <t>Рыбные консервы производства  "Примрыбснаб"</t>
  </si>
  <si>
    <t>Горбуша нат. 245 гр  (Доброфлот) 1/24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</si>
  <si>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</si>
  <si>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</si>
  <si>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</si>
  <si>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</si>
  <si>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</si>
  <si>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</si>
  <si>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</si>
  <si>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</si>
  <si>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245 гр (Доброфлот) 1/24</t>
  </si>
  <si>
    <t>Сардина то (иваси) нат. 250 гр (Примрыбснаб) 1/48</t>
  </si>
  <si>
    <t>Сардина то (иваси) нат. в т/с  250 гр (Примрыбснаб) 1/48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</si>
  <si>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</si>
  <si>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</si>
  <si>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</si>
  <si>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</si>
  <si>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Тунец нат. 245 гр.(Азбука моря) 1/24</t>
  </si>
  <si>
    <t>Печень и икра минтая 245 гр (Доброфлот) 1/24</t>
  </si>
  <si>
    <t>Печень и икра минтая 195 гр (Доброфлот) 1/24</t>
  </si>
  <si>
    <t>Печень минтая по-приморски 185 гр (Доброфлот) 1/24</t>
  </si>
  <si>
    <t xml:space="preserve">Печень и икра минтая 240 гр (Примрыбснаб) 1/48     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</si>
  <si>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</si>
  <si>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</si>
  <si>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</si>
  <si>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</si>
  <si>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</si>
  <si>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</si>
  <si>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</si>
  <si>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</si>
  <si>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</si>
  <si>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</si>
  <si>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</si>
  <si>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</si>
  <si>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</si>
  <si>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</si>
  <si>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</si>
  <si>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</si>
  <si>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</si>
  <si>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</si>
  <si>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</si>
  <si>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</si>
  <si>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</si>
  <si>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</si>
  <si>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</si>
  <si>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</si>
  <si>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</si>
  <si>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</si>
  <si>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</si>
  <si>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</si>
  <si>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</si>
  <si>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</si>
  <si>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</si>
  <si>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</si>
  <si>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</si>
  <si>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</si>
  <si>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</si>
  <si>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атл. бланш. в масле со средиземномор. травами 240 гр.ГОСТ (Сохраним Традиции) 1/2</t>
  </si>
  <si>
    <t>Тунец бланш. в оливк. масле 185 гр.ГОСТ  (Сохраним традиции) 1/24</t>
  </si>
  <si>
    <t>Тунец натуральный 185 гр.ГОСТ 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</si>
  <si>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</si>
  <si>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</si>
  <si>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</si>
  <si>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питьевое стерилиз. 1000 м/д 2,5% 1/12</t>
  </si>
  <si>
    <t>Рогачев</t>
  </si>
  <si>
    <t>Молоко сгущ. ГОСТ 380 гр (Назаровский МКК) 1/45</t>
  </si>
  <si>
    <t>Сгущёнка вареная с сахаром"Варёнка" 360 гр (Назаровский МКК) 1/45</t>
  </si>
  <si>
    <t>Молоко сгущ. ГОСТ 930 гр ПЭТ бут (Назаровский МКК) 1/15</t>
  </si>
  <si>
    <t>Молоко сгущ. ГОСТ 270 гр "Дой-пак" (Назаровский  МКК) 1/32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</si>
  <si>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</si>
  <si>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</si>
  <si>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</si>
  <si>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</si>
  <si>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</si>
  <si>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</si>
  <si>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</si>
  <si>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</si>
  <si>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</si>
  <si>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</si>
  <si>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</si>
  <si>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</si>
  <si>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</si>
  <si>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</si>
  <si>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сгущ.част.обезж.с сахаром и какао 380 гр 7,5% (Рогачев) 1/30</t>
  </si>
  <si>
    <t>Молоко сгущ.част.обезж.с сахаром и кофе 380 гр 7% (Рогачев) 1/30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</si>
  <si>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</si>
  <si>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</si>
  <si>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</si>
  <si>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</si>
  <si>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</si>
  <si>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</si>
  <si>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Лосось атлантич. кусочки 230 г (Обнинск) 1/48</t>
  </si>
  <si>
    <t>Семга атлантич. кусочки 230 г (Обнинск) 1/48</t>
  </si>
  <si>
    <t>Форель 230 г (Обнинск) 1/48</t>
  </si>
  <si>
    <t>Бычки в т/с 240 г. №5 (Фаворит) 1/48</t>
  </si>
  <si>
    <t>Бычки разделанные с овощ. гарн. в т/с 230 г.(Янтарное) 1/24</t>
  </si>
  <si>
    <t>Сахалин</t>
  </si>
  <si>
    <t>Горбуша нат. 225 гр  (Янтарное) 1/24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</si>
  <si>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</si>
  <si>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</si>
  <si>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</si>
  <si>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</si>
  <si>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</si>
  <si>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</si>
  <si>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 190 гр 1/9</t>
  </si>
  <si>
    <t>Севастополь</t>
  </si>
  <si>
    <t>Мясо криля нат. "Аква" с/кл 105 гр. 1/10</t>
  </si>
  <si>
    <t>Мясо мидии чилийской в оранжевом соусе с/к 105 гр1/12</t>
  </si>
  <si>
    <t>Мясо мидии чилийской в чесночном соусе с/к 105 гр1/12</t>
  </si>
  <si>
    <t>Мясо мидии чилийской в/м с Итальянскими травами с/к 105 гр1/12</t>
  </si>
  <si>
    <t>Печень трески нат. 1 сорт  230 гр (Волна Севера) 1/48</t>
  </si>
  <si>
    <t>Мурманск</t>
  </si>
  <si>
    <t>Печень трески по-скандинавски 240 гр (Морской котик) 1/24</t>
  </si>
  <si>
    <t>Печень минтая натуральная 120 гр (Янтарное) 1/36</t>
  </si>
  <si>
    <t>Печень трески нат. 230 гр (Полинет) 1/48 ИЗ ОХЛАЖДЕННОГО СЫРЬЯ</t>
  </si>
  <si>
    <t>Печень трески нат. 115 гр (Морской котик) с кл 1/12</t>
  </si>
  <si>
    <t xml:space="preserve">Килька в т/с с/к  175 гр (Барко)  1/24 </t>
  </si>
  <si>
    <t xml:space="preserve">Килька в т/с с/к  240 гр (Барко)  1/24 </t>
  </si>
  <si>
    <t>Скумбрия н.д.м. 240 гр (Золотая сеть) 1/48</t>
  </si>
  <si>
    <t>Скумбрия н.д.м. 250 гр. (Морской котик) 1/24</t>
  </si>
  <si>
    <t>АКЦИЯ 10+1</t>
  </si>
  <si>
    <t>Паштет шпротный 160 гр. (Мясной Союз) 1/24</t>
  </si>
  <si>
    <t>Тунец нат. 240 гр.(Барко) 1/48</t>
  </si>
  <si>
    <t>Тефтели рыбные с овощным гарниром  в т/с  240 гр. (Фаворит) 1/48</t>
  </si>
  <si>
    <t>Фрикадельки  рыбные с овощным гарниром  в т/с  240 гр. (Фаворит) 1/48</t>
  </si>
  <si>
    <t>россия</t>
  </si>
  <si>
    <t>Шпроты в масле Прибалтийские 160 гр. 1/36</t>
  </si>
  <si>
    <t>Шпроты в масле «Барко» 160  гр (1/36) с/к</t>
  </si>
  <si>
    <t>Шпроты в масле из балт.кильки тушки "Барко" 270 гр ст/б  1/12</t>
  </si>
  <si>
    <t>Шпроты в масле 160 гр (Знак качества)  с/кл 1/24</t>
  </si>
  <si>
    <t>Мамоново</t>
  </si>
  <si>
    <t>Шпроты в масле 160 гр (Мамоново)  с/кл 1/72</t>
  </si>
  <si>
    <t>Шпроты в масле 160 гр (ТМ Месье) Неразделанные  1/72</t>
  </si>
  <si>
    <t>Шпроты в масле 175 гр. HANSA «Барко»  с/кл  1/24</t>
  </si>
  <si>
    <t>Шпроты в масле 175 гр. HANSA (RIGA GOLD) с/кл  1/36</t>
  </si>
  <si>
    <t>Шпроты в масле 190 гр. HANSA (STELLA MARIS) с/кл  1/36</t>
  </si>
  <si>
    <t>Шпроты в масле 240 гр. (Морская Держава) с/кл  1/48</t>
  </si>
  <si>
    <t>ТМ Боярин, ТМ Бажай</t>
  </si>
  <si>
    <t>Грузди "Бояринъ" маринов. 580 мл ст/б (1/12)</t>
  </si>
  <si>
    <t>Китай</t>
  </si>
  <si>
    <t>Грибное лукошко "Бояринъ" маринов. 580 мл ст/б (1/12)</t>
  </si>
  <si>
    <t>Маслины "Бажай" б/к 280 гр (1/12)</t>
  </si>
  <si>
    <t>Оливки "Бажай" б/к 280 гр (1/12)</t>
  </si>
  <si>
    <t>Опята "Бажай" марин. 580 мл ст/б (1/12)</t>
  </si>
  <si>
    <t>Огурцы-корнишоны (пикули) маринов. 350 мл  (Бояринъ) 1/12</t>
  </si>
  <si>
    <t>Индия</t>
  </si>
  <si>
    <t>Корнишоны "БАЖАЙ" маринов. 350 мл (1/12)</t>
  </si>
  <si>
    <t>Томаты черри "Бояринъ" с/б 720 мл  1/8</t>
  </si>
  <si>
    <t>Томаты в собств. соку "Бояринъ" с/б 700 мл  1/8</t>
  </si>
  <si>
    <t>Огурцы соленые 950 мл с/б Бояринъ 1/6</t>
  </si>
  <si>
    <t>Шампиньоны "Бояринъ" марин. целые 314 мл ст/б (1/12)</t>
  </si>
  <si>
    <t>Шампиньоны "Бояринъ" маринов. целые 580 мл ст/б (1/12)</t>
  </si>
  <si>
    <t>Шампиньоны "Бажай" резаные 425 мл (1/24)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</si>
  <si>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</si>
  <si>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</si>
  <si>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</si>
  <si>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</si>
  <si>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</si>
  <si>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</si>
  <si>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</si>
  <si>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425 мл с/к (1/12)</t>
  </si>
  <si>
    <t>Лечо из сладкого перца 450г (Барко) 1/6</t>
  </si>
  <si>
    <t>Маслины "Барко" б/к 280 гр.(1/12)</t>
  </si>
  <si>
    <t>Испания</t>
  </si>
  <si>
    <t>Маслины "Барко" с/к 280 гр (1/12)</t>
  </si>
  <si>
    <t>Оливки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</si>
  <si>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</si>
  <si>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</si>
  <si>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</si>
  <si>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</si>
  <si>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</si>
  <si>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Шампиньоны "Барко" марин. 314 мл ст/б (1/12)</t>
  </si>
  <si>
    <t>Шампиньоны "Барко" марин. ст/б 580 мл (Китай) (1/12)</t>
  </si>
  <si>
    <t>Шампиньоны "Барко" резаные 850 мл (1/12)</t>
  </si>
  <si>
    <t>ТМ «Дядя Ваня»</t>
  </si>
  <si>
    <t>Аджика "Дядя Ваня" домашняя по- аджарски 460гр. 1/8</t>
  </si>
  <si>
    <t>Томаты неочищ. в томат. соке "Дядя Ваня"  1800 мл ст/б  1/6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</si>
  <si>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</si>
  <si>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</si>
  <si>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</si>
  <si>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Лечо натур. Закарпатское "Дядя Ваня" 680г 1/8</t>
  </si>
  <si>
    <t>Булгур по-самаркандски "Дядя Ваня" 460 мл ст/б  1/8</t>
  </si>
  <si>
    <t>Закуска Гречка с грибами "Дядя Ваня" 460 г ст/б  1/8</t>
  </si>
  <si>
    <t xml:space="preserve">АКЦИЯ 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</si>
  <si>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</si>
  <si>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</si>
  <si>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Баварская "Дядя Ваня" 460 мл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</si>
  <si>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</si>
  <si>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</si>
  <si>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</si>
  <si>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</si>
  <si>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Кускус Марракеш "Дядя Ваня" 460 мл ст/б  1/8</t>
  </si>
  <si>
    <t>Икра из обжар. кабачков "Дядя Ваня" 460г 1/8</t>
  </si>
  <si>
    <t>Икра "Дядя Ваня" из баклажанов с черносливом 350г 1/12</t>
  </si>
  <si>
    <t>Икра "Дядя Ваня" из баклажанов по-балкански 460г 1/8</t>
  </si>
  <si>
    <t>Горошек зел. "Дядя Ваня" ст/б 1 сорт 460 г 1/8</t>
  </si>
  <si>
    <t>Горошек зел. "Дядя Ваня" ж/б 400 г 1/12</t>
  </si>
  <si>
    <t>Ассорти овощное (огурцы+помидоры) "Дядя Ваня"  1800 мл ст/б  1/6</t>
  </si>
  <si>
    <t>Фасоль печеная с болгар. перцем "Дядя Ваня" 480 г 1/8</t>
  </si>
  <si>
    <t>Огурцы марин. "Дядя Ваня"  1800 мл ст/б  1/6</t>
  </si>
  <si>
    <t>Огурцы соленые Рязанские "Дядя Ваня"  1800 мл ст/б  1/6</t>
  </si>
  <si>
    <t>ФРУКТОВАЯ КОНСЕРВАЦИЯ</t>
  </si>
  <si>
    <t>Абрикосы "SLER" 425 мл c/кл (1/24)</t>
  </si>
  <si>
    <t>Ананасы "Прошу к столу" колечки 850 мл Вьетнам (1/12)</t>
  </si>
  <si>
    <t>Ананасы "Прошу к столу" кусочки 850 мл Вьетнам (1/12)</t>
  </si>
  <si>
    <t>Ананасы "EKOLAND" кусочки 850 мл (Вьетнам) 1/12</t>
  </si>
  <si>
    <t>Акция 3+1</t>
  </si>
  <si>
    <t>Ананасы "EKOLAND" кусочки 580 мл (Въетнам) 1/24</t>
  </si>
  <si>
    <t>Ананасы "Прошу к столу" колечки 580 мл (Вьетнам)  (1/24)</t>
  </si>
  <si>
    <t>Варенье Малиновое "Прошу к столу!" ГОСТ 550 гр ст/б 1/12</t>
  </si>
  <si>
    <t>Варенье Вишневое "Прошу к столу!" ГОСТ 550 гр ст/б 1/12</t>
  </si>
  <si>
    <t>Вешенки маринов. "Домат" 500 г ст/б (1/8)</t>
  </si>
  <si>
    <t>Кукуруза "Сохраним Традиции"  340 гр. 1/12</t>
  </si>
  <si>
    <t>Кукуруза "Меркато" ж/б  400 гр. 1/12</t>
  </si>
  <si>
    <t>Кукуруза "GLOBOSS"  340 гр ГОСТ   1/12</t>
  </si>
  <si>
    <t>Краснодарский край</t>
  </si>
  <si>
    <t>Кукуруза "Vernelle"  400 гр. ГОСТ   1/12</t>
  </si>
  <si>
    <t>Кукуруза "Vernelle"  340 гр. ГОСТ   1/12 (в вакумной упаковке)</t>
  </si>
  <si>
    <t>Корнишоны "Прошу к столу" марин. 680 гр (1/8)</t>
  </si>
  <si>
    <t>Огурцы 720 мл 3-6 см ст/б твист (Домат) 1/8</t>
  </si>
  <si>
    <t>Белгород</t>
  </si>
  <si>
    <t>Огурцы  6-9 см 720мл ст/б твист (Домат) 1/8</t>
  </si>
  <si>
    <t>Огурцы "Марика" конс. (лим.кисл.) ГОСТ 1500 мл  (1/6)</t>
  </si>
  <si>
    <t>Огурцы консерв. 3 л. (Кабардино-Балкария) 1/4</t>
  </si>
  <si>
    <t>Огурцы консерв. средние 3 л. 1/4 (КБР)</t>
  </si>
  <si>
    <t>Огурцы консерв. с чесноком "Хозяин-Барин" 1450 г  ст/б   1/6</t>
  </si>
  <si>
    <t>Томаты консервированные 680 гр. (Домат) 1/8</t>
  </si>
  <si>
    <t>Томаты марин. "Южный Привоз" 1750 мл ст/б 1/4</t>
  </si>
  <si>
    <t>Томаты консерв. красные 3 л. (Кабардино-Балкария) 1/4</t>
  </si>
  <si>
    <t>Томаты "Green Brim" с зеленью в заливке 3 л (1/4)</t>
  </si>
  <si>
    <t>Персики "SLER" 425 мл (1/24)</t>
  </si>
  <si>
    <t>Персики "EKOLAND" 850 мл (1/12)</t>
  </si>
  <si>
    <t>Грибы"Rean" 314 мл ст/б Грибной бочонок (1/12)</t>
  </si>
  <si>
    <t>Грузди "Rean" маринов. 314 мл ст/б (1/12)</t>
  </si>
  <si>
    <t>Грузди маринов. "Домат" 500 г ст/б (1/8)</t>
  </si>
  <si>
    <t>Грузди маринов "Прошу к столу!" 314 мл ст/б (1/12)</t>
  </si>
  <si>
    <t>Маслята "Rean" маринов. 580 мл ст/б (1/12)</t>
  </si>
  <si>
    <t>Маслята "Rean" маринов. 314 мл ст/б (1/12)</t>
  </si>
  <si>
    <t>Опята "Прошу к столу!" марин. 314 мл ст/б (1/12)</t>
  </si>
  <si>
    <t>Опята "Прошу к столу!" марин. 580 мл ст/б (1/12)</t>
  </si>
  <si>
    <t>Опята маринов. "Домат" 500 г ст/б (1/8)</t>
  </si>
  <si>
    <t>Опята мар. Урожайный год 475 гр  (1/8)</t>
  </si>
  <si>
    <t>Шампиньоны "Бабушкин хуторок" с горчицей и паприкой 450г (1/8)</t>
  </si>
  <si>
    <t>Шампиньоны "Бабушкин хуторок" с горчицей и паприкой 450г с/б (1/8)</t>
  </si>
  <si>
    <t>Шампиньоны "EKOLAND" резаные 425 мл (1/24)</t>
  </si>
  <si>
    <t>Шампиньоны "Прошу к столу" резаные 850 мл (Китай) (1/12)</t>
  </si>
  <si>
    <t>Акция 2+1</t>
  </si>
  <si>
    <t>Шампиньоны "EKOLAND" резаные 850 мл (1/12)</t>
  </si>
  <si>
    <t>Шампиньоны "Южная Долина" резаные 850 мл (1/12)</t>
  </si>
  <si>
    <t>Шампиньоны резаные "Прошу к столу" 3100 мл (1/6)</t>
  </si>
  <si>
    <t>Шампиньоны маринов. "Домат" 500 г ст/б (1/8)</t>
  </si>
  <si>
    <t>Шампиньоны "Купеческие" Урожайный год 530 г 1/8</t>
  </si>
  <si>
    <t xml:space="preserve">Маслины, оливки </t>
  </si>
  <si>
    <t>Маслины "REAN"  б/к 280 гр (1/12)</t>
  </si>
  <si>
    <t>Маслины "RioLiva" б/к 280 гр (1/12)</t>
  </si>
  <si>
    <t>Маслины "Прошу к столу" б/к 280 гр (1/12)</t>
  </si>
  <si>
    <t>Оливки "Rean"  б/к 280 гр (1/12)</t>
  </si>
  <si>
    <t>Оливки "RioLiva" б/к 280 гр (1/12)</t>
  </si>
  <si>
    <t>Оливки "SLER"  б/к 280 гр (1/12)</t>
  </si>
  <si>
    <t>Оливки "EKOLAND" б/к 280 гр (Испания) 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</si>
  <si>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</si>
  <si>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</si>
  <si>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</si>
  <si>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</si>
  <si>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</si>
  <si>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</si>
  <si>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</si>
  <si>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</si>
  <si>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>Апельсины протертые с сахаром "LA SORA" с/б  570 гр (1/8)</t>
  </si>
  <si>
    <t>Лимоны протертые с сахаром "LA SORA" с/б  570 гр (1/8)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</si>
  <si>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</si>
  <si>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</si>
  <si>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</si>
  <si>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</si>
  <si>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1 сорт ГОСТ 360 гр (Саранск) 1/12</t>
  </si>
  <si>
    <t>Горошек зел. "Green Peas"  425 мл  (1/12)</t>
  </si>
  <si>
    <t>Горошек "Меркато" ж/б 400 гр.ГОСТ  1/12</t>
  </si>
  <si>
    <t>Горошек зел. "Гуд Мил" ж/б 400 г ГОСТ 1 сорт 1/12</t>
  </si>
  <si>
    <t>Горошек зел. "Vilanta" 425мл 1/12</t>
  </si>
  <si>
    <t>Горошек зел. "GLOBEX" 425мл  ж/б 1/12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</si>
  <si>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</si>
  <si>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</si>
  <si>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</si>
  <si>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</si>
  <si>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</si>
  <si>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</si>
  <si>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</si>
  <si>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</si>
  <si>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</si>
  <si>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"Сайгон" классический  210гр. (1/24)</t>
  </si>
  <si>
    <t>Соус соевый "Сайгон" ассорти  210гр. (1/24)</t>
  </si>
  <si>
    <t>Кетчуп Шашлычный Дой-пак 0,75 (1/10)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</si>
  <si>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</si>
  <si>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</si>
  <si>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</si>
  <si>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</si>
  <si>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</si>
  <si>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</si>
  <si>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</si>
  <si>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</si>
  <si>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</si>
  <si>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</si>
  <si>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</si>
  <si>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</si>
  <si>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</si>
  <si>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ГОСТ  270 гр. (1/12)</t>
  </si>
  <si>
    <t>Томат. паста "Урожайный год"  (Навля) ГОСТ 1000 гр. (1/6)</t>
  </si>
  <si>
    <t>Томат. паста "Урожайный год"  (Навля) ГОСТ 500 гр. (1/12)</t>
  </si>
  <si>
    <t>100/12</t>
  </si>
  <si>
    <t>Томат. паста "Томатик" ГОСТ 270 гр. ж/б (1/15)</t>
  </si>
  <si>
    <t>Томат. паста "Томатик" ГОСТ 380 гр. ж/б (1/15)</t>
  </si>
  <si>
    <t>Джем ЮЛИАННА абрикос 430 гр.ст/б(1/20) (мин.партия 20 банок)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</si>
  <si>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</si>
  <si>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</si>
  <si>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</si>
  <si>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Клубника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</si>
  <si>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</si>
  <si>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</si>
  <si>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</si>
  <si>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</si>
  <si>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</si>
  <si>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</si>
  <si>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</si>
  <si>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</si>
  <si>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ЗАКУСОЧНЫЙ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</si>
  <si>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</si>
  <si>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</si>
  <si>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</si>
  <si>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</si>
  <si>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</si>
  <si>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</si>
  <si>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ГОСТ (Беларусь) 1/12</t>
  </si>
  <si>
    <t>Беларусь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</si>
  <si>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</si>
  <si>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</si>
  <si>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</si>
  <si>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</si>
  <si>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яблочное 1кг Урожайный год  1/8</t>
  </si>
  <si>
    <t>Повидло персиковое 1кг Урожайный год (Навля) 1/8 Марика</t>
  </si>
  <si>
    <t>Повидло абрикосовое 1кг Урожайный год (Навля) 1/8</t>
  </si>
  <si>
    <t>Повидло клубничное 1кг Урожайный год (Навля) 1/8</t>
  </si>
  <si>
    <t>Фасоль красная "Меркато" ж/б 400 гр. 1/12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</si>
  <si>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</si>
  <si>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</si>
  <si>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</si>
  <si>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</si>
  <si>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500 гр. (1/8)</t>
  </si>
  <si>
    <t>Б-Бакалды</t>
  </si>
  <si>
    <t>Яблоки с грушей протертые с сахаром 500 гр. (1/8)</t>
  </si>
  <si>
    <t>Икра из уварен. кабачков"Avedov" 520 гр. в/с ГОСТ 1/8</t>
  </si>
  <si>
    <t>Икра баклажанная с/б  500 г (Урожайный год)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</si>
  <si>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</si>
  <si>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</si>
  <si>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</si>
  <si>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</si>
  <si>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</si>
  <si>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</si>
  <si>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</si>
  <si>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</si>
  <si>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</si>
  <si>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 xml:space="preserve">Говядина туш.в/с ГОСТ 325гр ж/б (1/18) 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</si>
  <si>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</si>
  <si>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</si>
  <si>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</si>
  <si>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</si>
  <si>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</si>
  <si>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</si>
  <si>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Гов. туш. Экстра в/с 325 гр ГОСТ ж/б (МПК Потанино) 1/36</t>
  </si>
  <si>
    <t>Свинина туш. Экстра в/с 325 гр ГОСТ ж/б (МПК Потанино) 1/36</t>
  </si>
  <si>
    <t>Мясо кур в с/с 325 гр ГОСТ ж/б (МПК Потанино) 1/36</t>
  </si>
  <si>
    <t>Мясо цыпленка в с/с 325 гр ГОСТ ж/б (МПК Потанино) 1/36</t>
  </si>
  <si>
    <t>Мясо индеек в с/с 325 гр ГОСТ ж/б (МПК Потанино) 1/36</t>
  </si>
  <si>
    <t>МПК САЛЮТ</t>
  </si>
  <si>
    <t>Гов. туш. в/с 325 гр.(СССР) 1/36</t>
  </si>
  <si>
    <t>Свин. туш. в/с 325 гр. (СССР) 1/36</t>
  </si>
  <si>
    <t>Языки свинные  325 гр. (СССР) 1/36</t>
  </si>
  <si>
    <t>Гов. туш. "Хохлома" с/кл 325 гр ГОСТ 1/36</t>
  </si>
  <si>
    <t>Свин. туш. "Хохлома" с/кл 325 гр ГОСТ  1/36</t>
  </si>
  <si>
    <t xml:space="preserve">Консервы мясные </t>
  </si>
  <si>
    <t>Гов. туш. ГОСТ в/с 325 гр. (В. Новгород) 1/36</t>
  </si>
  <si>
    <t>Гов. туш. ГОСТ в/с 338 гр ж/б (Слуцкий МК) 1/45</t>
  </si>
  <si>
    <t>Гов. туш. Рубленая  338 гр ж/б (Слуцкий МК) с/кл 1/45</t>
  </si>
  <si>
    <t>Гов. Туш. Новая 340 гр ж/б (Слуцкий МК) 1/45</t>
  </si>
  <si>
    <t>Гов. туш. "БОЕКОМПЛЕКТ" (Дейма) в/с ГОСТ 325 гр (1/36)</t>
  </si>
  <si>
    <t>Говядина туш.в/с ГОСТ 338гр ж/б (1/10) ГродФуд</t>
  </si>
  <si>
    <t>Мясо кур в с/с  500 гр. Ст/б 1/12</t>
  </si>
  <si>
    <t>Мясо цыпленка в с/с 500 гр ст/б  1/12)</t>
  </si>
  <si>
    <t>Свин. туш. 338 гр (Беларусь) 1/10</t>
  </si>
  <si>
    <t>Свин. туш. "БОЕКОМПЛЕКТ" (Дейма) в/с ГОСТ 325 гр (1/36)</t>
  </si>
  <si>
    <t>Свин. туш. "Мясной резерв"  (ВНМД) 325 гр (1/30)</t>
  </si>
  <si>
    <t>В.Новгород</t>
  </si>
  <si>
    <t>Шейка ветчинная из свин. 340 гр (Великий Новгород) 1/36</t>
  </si>
  <si>
    <t>Языки свиные в желе по-домашнему 325 гр (ВНМД) 1/36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</si>
  <si>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</si>
  <si>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</si>
  <si>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</si>
  <si>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</si>
  <si>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</si>
  <si>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</si>
  <si>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</si>
  <si>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</si>
  <si>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</si>
  <si>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</si>
  <si>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</si>
  <si>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</si>
  <si>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столу!"оливковое раф.500мл (1/12)</t>
  </si>
  <si>
    <t>Масло "Прошу к столу!"(Extra Virgin) оливковое нераф.250мл (1/12)</t>
  </si>
  <si>
    <t>Масло "Прошу к столу!"(Extra Virgin) оливковое нераф.500мл (1/12)</t>
  </si>
  <si>
    <t>Масло "Готовим дома" подс. раф. 0,87л. (1/15)</t>
  </si>
  <si>
    <t>Масло "Щедрое лето" подс. раф. 5 л. (1/3)</t>
  </si>
  <si>
    <t>Масло "Маслава" подс. раф. 0,87 л. (1/15)</t>
  </si>
  <si>
    <t>АКЦИЯ 5+1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</si>
  <si>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</si>
  <si>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</si>
  <si>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</si>
  <si>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</si>
  <si>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"Слобода" подс. раф. 1 л. (1/15)</t>
  </si>
  <si>
    <t>Масло "Раздолье" подс. Раф. 0,9 л. (1/15)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</si>
  <si>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</si>
  <si>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</si>
  <si>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</si>
  <si>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</si>
  <si>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</si>
  <si>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</si>
  <si>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      (ДО 27.12.2022)</t>
  </si>
  <si>
    <t>Акция1+1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</si>
  <si>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</si>
  <si>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</si>
  <si>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</si>
  <si>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</si>
  <si>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 xml:space="preserve">Масло Злато подс. раф. 1 л. (1/12) 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</si>
  <si>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</si>
  <si>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</si>
  <si>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</si>
  <si>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</si>
  <si>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</si>
  <si>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</si>
  <si>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1 л. (1/15)</t>
  </si>
  <si>
    <t>Масло "Солнечный круг" нераф. 0,25 л. (1/32)</t>
  </si>
  <si>
    <t>Масло "Солнечный круг" раф. дез. 0,25 л. (1/32)</t>
  </si>
  <si>
    <t>Масло "Масло Масляное" раф. дез. 0,8 л. (1/15)</t>
  </si>
  <si>
    <t>Масло "Масло Масляное" нераф. 0,8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</si>
  <si>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</si>
  <si>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</si>
  <si>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</si>
  <si>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</si>
  <si>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</si>
  <si>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</si>
  <si>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</si>
  <si>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</si>
  <si>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</si>
  <si>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</si>
  <si>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</si>
  <si>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</si>
  <si>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</si>
  <si>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</si>
  <si>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</si>
  <si>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</si>
  <si>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</si>
  <si>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</si>
  <si>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</si>
  <si>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</si>
  <si>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</si>
  <si>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</si>
  <si>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</si>
  <si>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</si>
  <si>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</si>
  <si>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</si>
  <si>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</si>
  <si>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</si>
  <si>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</si>
  <si>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</si>
  <si>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</si>
  <si>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</si>
  <si>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</si>
  <si>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</si>
  <si>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</si>
  <si>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</si>
  <si>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</si>
  <si>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</si>
  <si>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</si>
  <si>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</si>
  <si>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</si>
  <si>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Красная волна</t>
  </si>
  <si>
    <t>Кофе "Голден Игл" классик 3в1 1/50</t>
  </si>
  <si>
    <t>Кофе "EL PASSA" растворим. сублимиров. 100 гр с/б (1/8)</t>
  </si>
  <si>
    <t>Кофе "ROYAL Signature с каскарой" сублимиров. 100 гр с/б (1/8)</t>
  </si>
  <si>
    <t>Кофе "PRATA " сублимиров. ароматиз. с/б 100 гр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</si>
  <si>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</si>
  <si>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</si>
  <si>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</si>
  <si>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</si>
  <si>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</si>
  <si>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</si>
  <si>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Кофейный напиток  «Лидер» Русский продукт 100 гр. (1/14)</t>
  </si>
  <si>
    <t>Кофейный напиток с цикорием ГОСТ 100 гр. (1/50)</t>
  </si>
  <si>
    <t>Какао-напиток LA SORA Bambini 375 гр.гран. (1/12)</t>
  </si>
  <si>
    <t>Цикорий «Здоровье» 100 м/у  (1/12)</t>
  </si>
  <si>
    <t>Цикорий "Здоровье" 90 гр с/б (1/6)</t>
  </si>
  <si>
    <t>Цикорий "Золотой корешок" 100 гр м/уп (1/12)</t>
  </si>
  <si>
    <t>Цикорий "Бабушкин Хуторок" 100 гр с/б (1/8)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</si>
  <si>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</si>
  <si>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</si>
  <si>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</si>
  <si>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</si>
  <si>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</si>
  <si>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</si>
  <si>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</si>
  <si>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</si>
  <si>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</si>
  <si>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</si>
  <si>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</si>
  <si>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</si>
  <si>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</si>
  <si>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</si>
  <si>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</si>
  <si>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</si>
  <si>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</si>
  <si>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</si>
  <si>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</si>
  <si>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</si>
  <si>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</si>
  <si>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</si>
  <si>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</si>
  <si>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</si>
  <si>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</si>
  <si>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</si>
  <si>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</si>
  <si>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</si>
  <si>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</si>
  <si>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</si>
  <si>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</si>
  <si>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</si>
  <si>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</si>
  <si>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</si>
  <si>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</si>
  <si>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</si>
  <si>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</si>
  <si>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</si>
  <si>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</si>
  <si>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</si>
  <si>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</si>
  <si>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</si>
  <si>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</si>
  <si>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</si>
  <si>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</si>
  <si>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</si>
  <si>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Прочее</t>
  </si>
  <si>
    <t>Каша льняная 200гр. (1/40)</t>
  </si>
  <si>
    <t>Соль 1пом. в/с 1кг 1/12</t>
  </si>
  <si>
    <t>Батончик SMARTBIT FIT запечен. злаки вишня и шоколад 45г 1/30</t>
  </si>
  <si>
    <t>Квас хлебный "Фарсис" (сухой)  200 гр (1/25)</t>
  </si>
  <si>
    <t>Концентрат квас. сусла 510 гр. ст/б (Домат) 1/8</t>
  </si>
  <si>
    <t>Бумага туалетная "СТО"  1/40</t>
  </si>
  <si>
    <t>Бумага туалетная "100"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</si>
  <si>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</si>
  <si>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</si>
  <si>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</si>
  <si>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</si>
  <si>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</si>
  <si>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</si>
  <si>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</si>
  <si>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</si>
  <si>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 до 4 марта 2023</t>
  </si>
  <si>
    <t>Акция 4+1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</si>
  <si>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</si>
  <si>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</si>
  <si>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</si>
  <si>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</si>
  <si>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</si>
  <si>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</si>
  <si>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</si>
  <si>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</si>
  <si>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>Лапша Биг-Бон пакет 75 гр (1/48)</t>
  </si>
  <si>
    <t>Лапша Биг-Бон тарелка 85 гр (1/24) до 08 марта 2023</t>
  </si>
  <si>
    <t>Лапша Биг-Бон тарелка МАКС  95 гр. (1/24) до 17 марта 2023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</si>
  <si>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</si>
  <si>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</si>
  <si>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</si>
  <si>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</si>
  <si>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</si>
  <si>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</si>
  <si>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</si>
  <si>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</si>
  <si>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</si>
  <si>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</si>
  <si>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</si>
  <si>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</si>
  <si>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</si>
  <si>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9% синтетический ПЭТ 1 л. ГП (ПХП) 1/9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</si>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</sst>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General"/>
    <numFmt numFmtId="168" formatCode="0.0"/>
    <numFmt numFmtId="169" formatCode="000000"/>
    <numFmt numFmtId="170" formatCode="* #,##0.00&quot;    &quot;;\-* #,##0.00&quot;    &quot;;* \-#&quot;    &quot;;@\ 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5" fontId="9" fillId="0" borderId="0" xfId="0" applyNumberFormat="1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5" fontId="11" fillId="0" borderId="0" xfId="0" applyNumberFormat="1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6" fillId="3" borderId="13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left"/>
    </xf>
    <xf numFmtId="164" fontId="17" fillId="3" borderId="13" xfId="0" applyFont="1" applyFill="1" applyBorder="1" applyAlignment="1">
      <alignment horizontal="center"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8" fillId="3" borderId="13" xfId="0" applyFont="1" applyFill="1" applyBorder="1" applyAlignment="1">
      <alignment horizontal="left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9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5" fontId="14" fillId="3" borderId="28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5" fillId="3" borderId="25" xfId="0" applyFont="1" applyFill="1" applyBorder="1" applyAlignment="1">
      <alignment horizontal="left"/>
    </xf>
    <xf numFmtId="164" fontId="19" fillId="3" borderId="25" xfId="0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5" fillId="3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9" fillId="3" borderId="0" xfId="0" applyNumberFormat="1" applyFont="1" applyFill="1" applyAlignment="1" applyProtection="1">
      <alignment/>
      <protection hidden="1"/>
    </xf>
    <xf numFmtId="164" fontId="12" fillId="3" borderId="0" xfId="0" applyFont="1" applyFill="1" applyAlignment="1">
      <alignment/>
    </xf>
    <xf numFmtId="164" fontId="20" fillId="0" borderId="16" xfId="0" applyFont="1" applyBorder="1" applyAlignment="1">
      <alignment horizontal="center"/>
    </xf>
    <xf numFmtId="165" fontId="21" fillId="0" borderId="0" xfId="0" applyNumberFormat="1" applyFont="1" applyAlignment="1" applyProtection="1">
      <alignment/>
      <protection hidden="1"/>
    </xf>
    <xf numFmtId="164" fontId="21" fillId="0" borderId="0" xfId="0" applyFont="1" applyAlignment="1">
      <alignment/>
    </xf>
    <xf numFmtId="164" fontId="20" fillId="0" borderId="16" xfId="0" applyFont="1" applyBorder="1" applyAlignment="1">
      <alignment horizontal="left"/>
    </xf>
    <xf numFmtId="165" fontId="14" fillId="3" borderId="29" xfId="0" applyNumberFormat="1" applyFont="1" applyFill="1" applyBorder="1" applyAlignment="1">
      <alignment horizontal="center"/>
    </xf>
    <xf numFmtId="164" fontId="22" fillId="3" borderId="30" xfId="0" applyFont="1" applyFill="1" applyBorder="1" applyAlignment="1">
      <alignment/>
    </xf>
    <xf numFmtId="164" fontId="0" fillId="3" borderId="31" xfId="0" applyFill="1" applyBorder="1" applyAlignment="1">
      <alignment/>
    </xf>
    <xf numFmtId="164" fontId="0" fillId="3" borderId="32" xfId="0" applyFill="1" applyBorder="1" applyAlignment="1">
      <alignment/>
    </xf>
    <xf numFmtId="164" fontId="23" fillId="3" borderId="33" xfId="0" applyFont="1" applyFill="1" applyBorder="1" applyAlignment="1">
      <alignment/>
    </xf>
    <xf numFmtId="165" fontId="14" fillId="3" borderId="34" xfId="0" applyNumberFormat="1" applyFont="1" applyFill="1" applyBorder="1" applyAlignment="1">
      <alignment horizontal="center"/>
    </xf>
    <xf numFmtId="164" fontId="22" fillId="3" borderId="28" xfId="0" applyFont="1" applyFill="1" applyBorder="1" applyAlignment="1">
      <alignment/>
    </xf>
    <xf numFmtId="164" fontId="14" fillId="0" borderId="28" xfId="0" applyFont="1" applyFill="1" applyBorder="1" applyAlignment="1">
      <alignment horizontal="left" vertical="top"/>
    </xf>
    <xf numFmtId="164" fontId="0" fillId="0" borderId="18" xfId="0" applyFill="1" applyBorder="1" applyAlignment="1">
      <alignment horizontal="left"/>
    </xf>
    <xf numFmtId="164" fontId="0" fillId="0" borderId="35" xfId="0" applyFill="1" applyBorder="1" applyAlignment="1">
      <alignment horizontal="left"/>
    </xf>
    <xf numFmtId="164" fontId="23" fillId="0" borderId="33" xfId="0" applyFont="1" applyFill="1" applyBorder="1" applyAlignment="1">
      <alignment/>
    </xf>
    <xf numFmtId="164" fontId="14" fillId="3" borderId="19" xfId="0" applyFont="1" applyFill="1" applyBorder="1" applyAlignment="1">
      <alignment horizontal="left" wrapText="1"/>
    </xf>
    <xf numFmtId="164" fontId="14" fillId="0" borderId="28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24" fillId="0" borderId="34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Alignment="1" applyProtection="1">
      <alignment/>
      <protection hidden="1"/>
    </xf>
    <xf numFmtId="164" fontId="21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4" fontId="25" fillId="3" borderId="16" xfId="0" applyNumberFormat="1" applyFont="1" applyFill="1" applyBorder="1" applyAlignment="1">
      <alignment horizontal="left" vertical="top" wrapText="1"/>
    </xf>
    <xf numFmtId="164" fontId="20" fillId="0" borderId="16" xfId="0" applyFont="1" applyFill="1" applyBorder="1" applyAlignment="1">
      <alignment horizontal="left"/>
    </xf>
    <xf numFmtId="164" fontId="20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2" fillId="3" borderId="16" xfId="0" applyFont="1" applyFill="1" applyBorder="1" applyAlignment="1">
      <alignment horizontal="left" vertical="top"/>
    </xf>
    <xf numFmtId="165" fontId="24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3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4" fontId="26" fillId="0" borderId="36" xfId="0" applyFont="1" applyBorder="1" applyAlignment="1">
      <alignment horizontal="center"/>
    </xf>
    <xf numFmtId="165" fontId="27" fillId="0" borderId="0" xfId="0" applyNumberFormat="1" applyFont="1" applyAlignment="1" applyProtection="1">
      <alignment/>
      <protection hidden="1"/>
    </xf>
    <xf numFmtId="164" fontId="27" fillId="0" borderId="0" xfId="0" applyFont="1" applyAlignment="1">
      <alignment/>
    </xf>
    <xf numFmtId="164" fontId="7" fillId="3" borderId="36" xfId="0" applyFont="1" applyFill="1" applyBorder="1" applyAlignment="1">
      <alignment horizontal="left"/>
    </xf>
    <xf numFmtId="164" fontId="7" fillId="3" borderId="37" xfId="0" applyFont="1" applyFill="1" applyBorder="1" applyAlignment="1">
      <alignment horizontal="left"/>
    </xf>
    <xf numFmtId="164" fontId="7" fillId="3" borderId="36" xfId="0" applyFont="1" applyFill="1" applyBorder="1" applyAlignment="1">
      <alignment horizontal="left"/>
    </xf>
    <xf numFmtId="164" fontId="7" fillId="3" borderId="36" xfId="0" applyFont="1" applyFill="1" applyBorder="1" applyAlignment="1">
      <alignment horizontal="center"/>
    </xf>
    <xf numFmtId="164" fontId="28" fillId="3" borderId="20" xfId="0" applyFont="1" applyFill="1" applyBorder="1" applyAlignment="1">
      <alignment horizontal="left"/>
    </xf>
    <xf numFmtId="168" fontId="28" fillId="3" borderId="17" xfId="0" applyNumberFormat="1" applyFont="1" applyFill="1" applyBorder="1" applyAlignment="1">
      <alignment horizontal="left"/>
    </xf>
    <xf numFmtId="164" fontId="28" fillId="3" borderId="20" xfId="0" applyFont="1" applyFill="1" applyBorder="1" applyAlignment="1">
      <alignment horizontal="left"/>
    </xf>
    <xf numFmtId="168" fontId="28" fillId="3" borderId="17" xfId="0" applyNumberFormat="1" applyFont="1" applyFill="1" applyBorder="1" applyAlignment="1">
      <alignment horizontal="left"/>
    </xf>
    <xf numFmtId="165" fontId="24" fillId="3" borderId="29" xfId="0" applyNumberFormat="1" applyFont="1" applyFill="1" applyBorder="1" applyAlignment="1">
      <alignment horizontal="center"/>
    </xf>
    <xf numFmtId="164" fontId="28" fillId="3" borderId="19" xfId="0" applyFont="1" applyFill="1" applyBorder="1" applyAlignment="1">
      <alignment horizontal="left"/>
    </xf>
    <xf numFmtId="164" fontId="28" fillId="3" borderId="20" xfId="0" applyFont="1" applyFill="1" applyBorder="1" applyAlignment="1">
      <alignment/>
    </xf>
    <xf numFmtId="164" fontId="28" fillId="3" borderId="38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left"/>
    </xf>
    <xf numFmtId="164" fontId="28" fillId="3" borderId="35" xfId="0" applyFont="1" applyFill="1" applyBorder="1" applyAlignment="1">
      <alignment horizontal="left"/>
    </xf>
    <xf numFmtId="164" fontId="20" fillId="3" borderId="39" xfId="0" applyFont="1" applyFill="1" applyBorder="1" applyAlignment="1">
      <alignment horizontal="left"/>
    </xf>
    <xf numFmtId="165" fontId="14" fillId="0" borderId="16" xfId="0" applyNumberFormat="1" applyFont="1" applyFill="1" applyBorder="1" applyAlignment="1">
      <alignment horizontal="center"/>
    </xf>
    <xf numFmtId="165" fontId="18" fillId="0" borderId="0" xfId="0" applyNumberFormat="1" applyFont="1" applyFill="1" applyAlignment="1" applyProtection="1">
      <alignment/>
      <protection hidden="1"/>
    </xf>
    <xf numFmtId="164" fontId="18" fillId="0" borderId="0" xfId="0" applyFont="1" applyFill="1" applyAlignment="1">
      <alignment/>
    </xf>
    <xf numFmtId="164" fontId="15" fillId="3" borderId="16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8" fontId="14" fillId="3" borderId="17" xfId="0" applyNumberFormat="1" applyFont="1" applyFill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29" fillId="0" borderId="0" xfId="0" applyNumberFormat="1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14" fillId="0" borderId="40" xfId="0" applyFont="1" applyBorder="1" applyAlignment="1">
      <alignment/>
    </xf>
    <xf numFmtId="168" fontId="14" fillId="0" borderId="7" xfId="0" applyNumberFormat="1" applyFont="1" applyBorder="1" applyAlignment="1">
      <alignment horizontal="left"/>
    </xf>
    <xf numFmtId="165" fontId="14" fillId="0" borderId="40" xfId="0" applyNumberFormat="1" applyFont="1" applyFill="1" applyBorder="1" applyAlignment="1">
      <alignment horizontal="center"/>
    </xf>
    <xf numFmtId="165" fontId="18" fillId="0" borderId="0" xfId="0" applyNumberFormat="1" applyFont="1" applyAlignment="1" applyProtection="1">
      <alignment/>
      <protection hidden="1"/>
    </xf>
    <xf numFmtId="164" fontId="18" fillId="0" borderId="0" xfId="0" applyFont="1" applyAlignment="1">
      <alignment/>
    </xf>
    <xf numFmtId="168" fontId="14" fillId="0" borderId="41" xfId="0" applyNumberFormat="1" applyFont="1" applyBorder="1" applyAlignment="1">
      <alignment horizontal="left"/>
    </xf>
    <xf numFmtId="165" fontId="14" fillId="0" borderId="42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4" fontId="26" fillId="3" borderId="14" xfId="0" applyFont="1" applyFill="1" applyBorder="1" applyAlignment="1">
      <alignment horizontal="center"/>
    </xf>
    <xf numFmtId="164" fontId="18" fillId="2" borderId="14" xfId="0" applyFont="1" applyFill="1" applyBorder="1" applyAlignment="1">
      <alignment horizontal="left"/>
    </xf>
    <xf numFmtId="164" fontId="18" fillId="2" borderId="14" xfId="0" applyFont="1" applyFill="1" applyBorder="1" applyAlignment="1">
      <alignment horizontal="center"/>
    </xf>
    <xf numFmtId="164" fontId="18" fillId="3" borderId="14" xfId="0" applyFont="1" applyFill="1" applyBorder="1" applyAlignment="1">
      <alignment horizontal="left"/>
    </xf>
    <xf numFmtId="164" fontId="18" fillId="3" borderId="14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/>
    </xf>
    <xf numFmtId="164" fontId="20" fillId="3" borderId="43" xfId="0" applyFont="1" applyFill="1" applyBorder="1" applyAlignment="1">
      <alignment horizontal="left"/>
    </xf>
    <xf numFmtId="164" fontId="15" fillId="3" borderId="14" xfId="0" applyFont="1" applyFill="1" applyBorder="1" applyAlignment="1">
      <alignment horizontal="left"/>
    </xf>
    <xf numFmtId="164" fontId="30" fillId="0" borderId="20" xfId="0" applyFont="1" applyFill="1" applyBorder="1" applyAlignment="1">
      <alignment horizontal="left"/>
    </xf>
    <xf numFmtId="164" fontId="20" fillId="0" borderId="43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30" fillId="0" borderId="38" xfId="0" applyFont="1" applyFill="1" applyBorder="1" applyAlignment="1">
      <alignment horizontal="left"/>
    </xf>
    <xf numFmtId="164" fontId="31" fillId="0" borderId="16" xfId="0" applyFont="1" applyBorder="1" applyAlignment="1">
      <alignment horizontal="left"/>
    </xf>
    <xf numFmtId="164" fontId="31" fillId="0" borderId="35" xfId="0" applyFont="1" applyBorder="1" applyAlignment="1">
      <alignment horizontal="left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20" fillId="3" borderId="17" xfId="0" applyFont="1" applyFill="1" applyBorder="1" applyAlignment="1">
      <alignment horizontal="left"/>
    </xf>
    <xf numFmtId="164" fontId="32" fillId="3" borderId="22" xfId="0" applyFont="1" applyFill="1" applyBorder="1" applyAlignment="1">
      <alignment vertical="top" wrapText="1"/>
    </xf>
    <xf numFmtId="165" fontId="14" fillId="3" borderId="44" xfId="0" applyNumberFormat="1" applyFont="1" applyFill="1" applyBorder="1" applyAlignment="1">
      <alignment horizontal="center"/>
    </xf>
    <xf numFmtId="164" fontId="32" fillId="2" borderId="22" xfId="0" applyFont="1" applyFill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3" borderId="36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vertical="top" wrapText="1"/>
    </xf>
    <xf numFmtId="164" fontId="33" fillId="2" borderId="45" xfId="0" applyFont="1" applyFill="1" applyBorder="1" applyAlignment="1">
      <alignment horizontal="center"/>
    </xf>
    <xf numFmtId="164" fontId="14" fillId="0" borderId="38" xfId="0" applyFont="1" applyBorder="1" applyAlignment="1">
      <alignment horizontal="left"/>
    </xf>
    <xf numFmtId="164" fontId="14" fillId="0" borderId="46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 vertical="top"/>
    </xf>
    <xf numFmtId="164" fontId="14" fillId="3" borderId="47" xfId="0" applyFont="1" applyFill="1" applyBorder="1" applyAlignment="1">
      <alignment horizontal="left"/>
    </xf>
    <xf numFmtId="164" fontId="14" fillId="3" borderId="33" xfId="0" applyFont="1" applyFill="1" applyBorder="1" applyAlignment="1">
      <alignment horizontal="left"/>
    </xf>
    <xf numFmtId="169" fontId="14" fillId="3" borderId="19" xfId="0" applyNumberFormat="1" applyFont="1" applyFill="1" applyBorder="1" applyAlignment="1">
      <alignment horizontal="left"/>
    </xf>
    <xf numFmtId="164" fontId="14" fillId="2" borderId="33" xfId="0" applyFont="1" applyFill="1" applyBorder="1" applyAlignment="1">
      <alignment horizontal="left"/>
    </xf>
    <xf numFmtId="169" fontId="14" fillId="2" borderId="19" xfId="0" applyNumberFormat="1" applyFont="1" applyFill="1" applyBorder="1" applyAlignment="1">
      <alignment horizontal="left"/>
    </xf>
    <xf numFmtId="165" fontId="14" fillId="2" borderId="20" xfId="0" applyNumberFormat="1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4" fontId="14" fillId="2" borderId="1" xfId="0" applyFont="1" applyFill="1" applyBorder="1" applyAlignment="1">
      <alignment horizontal="left"/>
    </xf>
    <xf numFmtId="165" fontId="14" fillId="2" borderId="14" xfId="0" applyNumberFormat="1" applyFont="1" applyFill="1" applyBorder="1" applyAlignment="1">
      <alignment horizontal="center"/>
    </xf>
    <xf numFmtId="164" fontId="26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3" borderId="48" xfId="0" applyNumberFormat="1" applyFont="1" applyFill="1" applyBorder="1" applyAlignment="1">
      <alignment horizontal="center"/>
    </xf>
    <xf numFmtId="165" fontId="14" fillId="3" borderId="46" xfId="0" applyNumberFormat="1" applyFont="1" applyFill="1" applyBorder="1" applyAlignment="1">
      <alignment horizontal="center"/>
    </xf>
    <xf numFmtId="165" fontId="14" fillId="3" borderId="49" xfId="0" applyNumberFormat="1" applyFont="1" applyFill="1" applyBorder="1" applyAlignment="1">
      <alignment horizontal="center"/>
    </xf>
    <xf numFmtId="164" fontId="14" fillId="3" borderId="46" xfId="0" applyFont="1" applyFill="1" applyBorder="1" applyAlignment="1">
      <alignment horizontal="left"/>
    </xf>
    <xf numFmtId="164" fontId="14" fillId="2" borderId="46" xfId="0" applyFont="1" applyFill="1" applyBorder="1" applyAlignment="1">
      <alignment horizontal="left"/>
    </xf>
    <xf numFmtId="165" fontId="14" fillId="2" borderId="48" xfId="0" applyNumberFormat="1" applyFont="1" applyFill="1" applyBorder="1" applyAlignment="1">
      <alignment horizontal="center"/>
    </xf>
    <xf numFmtId="165" fontId="14" fillId="2" borderId="46" xfId="0" applyNumberFormat="1" applyFont="1" applyFill="1" applyBorder="1" applyAlignment="1">
      <alignment horizontal="center"/>
    </xf>
    <xf numFmtId="165" fontId="14" fillId="2" borderId="49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2" borderId="39" xfId="0" applyFont="1" applyFill="1" applyBorder="1" applyAlignment="1">
      <alignment horizontal="left"/>
    </xf>
    <xf numFmtId="164" fontId="14" fillId="3" borderId="39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 vertical="top"/>
    </xf>
    <xf numFmtId="165" fontId="14" fillId="3" borderId="18" xfId="0" applyNumberFormat="1" applyFont="1" applyFill="1" applyBorder="1" applyAlignment="1">
      <alignment horizontal="left"/>
    </xf>
    <xf numFmtId="165" fontId="14" fillId="3" borderId="39" xfId="0" applyNumberFormat="1" applyFont="1" applyFill="1" applyBorder="1" applyAlignment="1">
      <alignment horizontal="center"/>
    </xf>
    <xf numFmtId="165" fontId="14" fillId="3" borderId="41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4" fontId="14" fillId="0" borderId="17" xfId="0" applyFont="1" applyBorder="1" applyAlignment="1">
      <alignment horizontal="left"/>
    </xf>
    <xf numFmtId="164" fontId="26" fillId="0" borderId="23" xfId="0" applyFont="1" applyBorder="1" applyAlignment="1">
      <alignment horizontal="center"/>
    </xf>
    <xf numFmtId="164" fontId="26" fillId="3" borderId="45" xfId="0" applyFont="1" applyFill="1" applyBorder="1" applyAlignment="1">
      <alignment horizontal="center"/>
    </xf>
    <xf numFmtId="164" fontId="14" fillId="0" borderId="48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4" fontId="26" fillId="3" borderId="21" xfId="0" applyFont="1" applyFill="1" applyBorder="1" applyAlignment="1">
      <alignment horizontal="center"/>
    </xf>
    <xf numFmtId="164" fontId="26" fillId="0" borderId="45" xfId="0" applyFont="1" applyBorder="1" applyAlignment="1">
      <alignment horizontal="center"/>
    </xf>
    <xf numFmtId="165" fontId="32" fillId="0" borderId="0" xfId="0" applyNumberFormat="1" applyFont="1" applyAlignment="1" applyProtection="1">
      <alignment/>
      <protection hidden="1"/>
    </xf>
    <xf numFmtId="164" fontId="32" fillId="0" borderId="0" xfId="0" applyFont="1" applyAlignment="1">
      <alignment/>
    </xf>
    <xf numFmtId="164" fontId="15" fillId="0" borderId="50" xfId="0" applyNumberFormat="1" applyFont="1" applyBorder="1" applyAlignment="1">
      <alignment horizontal="center"/>
    </xf>
    <xf numFmtId="164" fontId="18" fillId="2" borderId="50" xfId="0" applyFont="1" applyFill="1" applyBorder="1" applyAlignment="1">
      <alignment horizontal="left"/>
    </xf>
    <xf numFmtId="164" fontId="18" fillId="2" borderId="50" xfId="0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9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3" borderId="17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3" borderId="18" xfId="0" applyFont="1" applyFill="1" applyBorder="1" applyAlignment="1">
      <alignment horizontal="left" vertical="top" wrapText="1"/>
    </xf>
    <xf numFmtId="165" fontId="27" fillId="0" borderId="0" xfId="0" applyNumberFormat="1" applyFont="1" applyFill="1" applyAlignment="1" applyProtection="1">
      <alignment/>
      <protection hidden="1"/>
    </xf>
    <xf numFmtId="164" fontId="27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3" borderId="9" xfId="0" applyNumberFormat="1" applyFont="1" applyFill="1" applyBorder="1" applyAlignment="1">
      <alignment horizontal="left" vertical="top" wrapText="1"/>
    </xf>
    <xf numFmtId="165" fontId="32" fillId="3" borderId="16" xfId="0" applyNumberFormat="1" applyFont="1" applyFill="1" applyBorder="1" applyAlignment="1">
      <alignment horizontal="center" vertical="top" wrapText="1"/>
    </xf>
    <xf numFmtId="164" fontId="28" fillId="2" borderId="31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28" fillId="3" borderId="31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center"/>
    </xf>
    <xf numFmtId="164" fontId="14" fillId="3" borderId="43" xfId="0" applyFont="1" applyFill="1" applyBorder="1" applyAlignment="1">
      <alignment horizontal="left"/>
    </xf>
    <xf numFmtId="165" fontId="27" fillId="3" borderId="0" xfId="0" applyNumberFormat="1" applyFont="1" applyFill="1" applyAlignment="1" applyProtection="1">
      <alignment/>
      <protection hidden="1"/>
    </xf>
    <xf numFmtId="164" fontId="14" fillId="2" borderId="20" xfId="0" applyFont="1" applyFill="1" applyBorder="1" applyAlignment="1">
      <alignment horizontal="left"/>
    </xf>
    <xf numFmtId="164" fontId="14" fillId="2" borderId="43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left"/>
    </xf>
    <xf numFmtId="165" fontId="24" fillId="3" borderId="17" xfId="0" applyNumberFormat="1" applyFont="1" applyFill="1" applyBorder="1" applyAlignment="1">
      <alignment horizontal="center"/>
    </xf>
    <xf numFmtId="165" fontId="24" fillId="3" borderId="19" xfId="0" applyNumberFormat="1" applyFont="1" applyFill="1" applyBorder="1" applyAlignment="1">
      <alignment horizontal="center"/>
    </xf>
    <xf numFmtId="165" fontId="24" fillId="3" borderId="20" xfId="0" applyNumberFormat="1" applyFont="1" applyFill="1" applyBorder="1" applyAlignment="1">
      <alignment horizontal="center"/>
    </xf>
    <xf numFmtId="164" fontId="14" fillId="3" borderId="38" xfId="0" applyFont="1" applyFill="1" applyBorder="1" applyAlignment="1">
      <alignment horizontal="left"/>
    </xf>
    <xf numFmtId="165" fontId="24" fillId="3" borderId="19" xfId="0" applyNumberFormat="1" applyFont="1" applyFill="1" applyBorder="1" applyAlignment="1">
      <alignment horizontal="center" vertical="top"/>
    </xf>
    <xf numFmtId="165" fontId="24" fillId="3" borderId="20" xfId="0" applyNumberFormat="1" applyFont="1" applyFill="1" applyBorder="1" applyAlignment="1">
      <alignment horizontal="center" vertical="top"/>
    </xf>
    <xf numFmtId="164" fontId="14" fillId="3" borderId="43" xfId="0" applyFont="1" applyFill="1" applyBorder="1" applyAlignment="1">
      <alignment horizontal="left" vertical="top"/>
    </xf>
    <xf numFmtId="165" fontId="24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3" borderId="23" xfId="0" applyNumberFormat="1" applyFont="1" applyFill="1" applyBorder="1" applyAlignment="1">
      <alignment horizontal="center" vertical="top"/>
    </xf>
    <xf numFmtId="165" fontId="24" fillId="3" borderId="24" xfId="0" applyNumberFormat="1" applyFont="1" applyFill="1" applyBorder="1" applyAlignment="1">
      <alignment horizontal="center" vertical="top"/>
    </xf>
    <xf numFmtId="165" fontId="28" fillId="3" borderId="16" xfId="0" applyNumberFormat="1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5" fontId="14" fillId="0" borderId="23" xfId="0" applyNumberFormat="1" applyFont="1" applyFill="1" applyBorder="1" applyAlignment="1">
      <alignment horizontal="center" vertical="top"/>
    </xf>
    <xf numFmtId="165" fontId="24" fillId="0" borderId="24" xfId="0" applyNumberFormat="1" applyFont="1" applyFill="1" applyBorder="1" applyAlignment="1">
      <alignment horizontal="center" vertical="top"/>
    </xf>
    <xf numFmtId="164" fontId="26" fillId="0" borderId="45" xfId="0" applyFont="1" applyFill="1" applyBorder="1" applyAlignment="1">
      <alignment horizontal="center"/>
    </xf>
    <xf numFmtId="164" fontId="34" fillId="0" borderId="20" xfId="0" applyFont="1" applyFill="1" applyBorder="1" applyAlignment="1">
      <alignment vertical="top"/>
    </xf>
    <xf numFmtId="165" fontId="34" fillId="3" borderId="23" xfId="0" applyNumberFormat="1" applyFont="1" applyFill="1" applyBorder="1" applyAlignment="1">
      <alignment horizontal="center"/>
    </xf>
    <xf numFmtId="165" fontId="34" fillId="3" borderId="22" xfId="0" applyNumberFormat="1" applyFont="1" applyFill="1" applyBorder="1" applyAlignment="1">
      <alignment horizontal="center"/>
    </xf>
    <xf numFmtId="165" fontId="34" fillId="3" borderId="19" xfId="0" applyNumberFormat="1" applyFont="1" applyFill="1" applyBorder="1" applyAlignment="1">
      <alignment horizontal="center" vertical="top"/>
    </xf>
    <xf numFmtId="165" fontId="34" fillId="3" borderId="17" xfId="0" applyNumberFormat="1" applyFont="1" applyFill="1" applyBorder="1" applyAlignment="1">
      <alignment horizontal="center" vertical="top"/>
    </xf>
    <xf numFmtId="164" fontId="34" fillId="3" borderId="24" xfId="0" applyFont="1" applyFill="1" applyBorder="1" applyAlignment="1">
      <alignment horizontal="left"/>
    </xf>
    <xf numFmtId="164" fontId="35" fillId="0" borderId="0" xfId="0" applyFont="1" applyBorder="1" applyAlignment="1">
      <alignment horizontal="center"/>
    </xf>
    <xf numFmtId="164" fontId="35" fillId="0" borderId="51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4" fontId="32" fillId="0" borderId="52" xfId="0" applyFont="1" applyFill="1" applyBorder="1" applyAlignment="1">
      <alignment horizontal="center"/>
    </xf>
    <xf numFmtId="164" fontId="32" fillId="3" borderId="52" xfId="0" applyFont="1" applyFill="1" applyBorder="1" applyAlignment="1">
      <alignment horizontal="left"/>
    </xf>
    <xf numFmtId="164" fontId="32" fillId="3" borderId="52" xfId="0" applyFont="1" applyFill="1" applyBorder="1" applyAlignment="1">
      <alignment horizontal="center"/>
    </xf>
    <xf numFmtId="164" fontId="24" fillId="3" borderId="16" xfId="0" applyFont="1" applyFill="1" applyBorder="1" applyAlignment="1">
      <alignment horizontal="left" vertical="top"/>
    </xf>
    <xf numFmtId="164" fontId="24" fillId="3" borderId="47" xfId="0" applyFont="1" applyFill="1" applyBorder="1" applyAlignment="1">
      <alignment horizontal="left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1" xfId="0" applyNumberFormat="1" applyFont="1" applyFill="1" applyBorder="1" applyAlignment="1">
      <alignment horizontal="center" vertical="top"/>
    </xf>
    <xf numFmtId="165" fontId="14" fillId="3" borderId="4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38" xfId="0" applyNumberFormat="1" applyFont="1" applyFill="1" applyBorder="1" applyAlignment="1">
      <alignment horizontal="center" vertical="top"/>
    </xf>
    <xf numFmtId="164" fontId="24" fillId="2" borderId="16" xfId="0" applyFont="1" applyFill="1" applyBorder="1" applyAlignment="1">
      <alignment horizontal="center" vertical="top"/>
    </xf>
    <xf numFmtId="164" fontId="14" fillId="3" borderId="47" xfId="0" applyFont="1" applyFill="1" applyBorder="1" applyAlignment="1">
      <alignment horizontal="left" vertical="top"/>
    </xf>
    <xf numFmtId="165" fontId="14" fillId="3" borderId="37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4" fillId="0" borderId="0" xfId="0" applyFont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4" fontId="32" fillId="3" borderId="50" xfId="0" applyFont="1" applyFill="1" applyBorder="1" applyAlignment="1">
      <alignment horizontal="left"/>
    </xf>
    <xf numFmtId="164" fontId="15" fillId="3" borderId="50" xfId="0" applyFont="1" applyFill="1" applyBorder="1" applyAlignment="1">
      <alignment horizontal="center"/>
    </xf>
    <xf numFmtId="164" fontId="32" fillId="3" borderId="53" xfId="0" applyFont="1" applyFill="1" applyBorder="1" applyAlignment="1">
      <alignment horizontal="left"/>
    </xf>
    <xf numFmtId="165" fontId="32" fillId="3" borderId="16" xfId="0" applyNumberFormat="1" applyFont="1" applyFill="1" applyBorder="1" applyAlignment="1">
      <alignment horizontal="center"/>
    </xf>
    <xf numFmtId="165" fontId="26" fillId="0" borderId="51" xfId="0" applyNumberFormat="1" applyFont="1" applyFill="1" applyBorder="1" applyAlignment="1">
      <alignment horizontal="center"/>
    </xf>
    <xf numFmtId="164" fontId="20" fillId="3" borderId="46" xfId="0" applyFont="1" applyFill="1" applyBorder="1" applyAlignment="1">
      <alignment horizontal="left"/>
    </xf>
    <xf numFmtId="164" fontId="20" fillId="3" borderId="48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24" fillId="3" borderId="16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5" fontId="14" fillId="3" borderId="54" xfId="0" applyNumberFormat="1" applyFont="1" applyFill="1" applyBorder="1" applyAlignment="1">
      <alignment horizontal="center"/>
    </xf>
    <xf numFmtId="165" fontId="14" fillId="3" borderId="31" xfId="0" applyNumberFormat="1" applyFont="1" applyFill="1" applyBorder="1" applyAlignment="1">
      <alignment horizontal="center"/>
    </xf>
    <xf numFmtId="165" fontId="27" fillId="3" borderId="0" xfId="0" applyNumberFormat="1" applyFont="1" applyFill="1" applyBorder="1" applyAlignment="1" applyProtection="1">
      <alignment/>
      <protection hidden="1"/>
    </xf>
    <xf numFmtId="164" fontId="20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24" fillId="3" borderId="0" xfId="0" applyFont="1" applyFill="1" applyBorder="1" applyAlignment="1">
      <alignment horizontal="left"/>
    </xf>
    <xf numFmtId="164" fontId="20" fillId="0" borderId="45" xfId="0" applyFont="1" applyBorder="1" applyAlignment="1">
      <alignment horizontal="center"/>
    </xf>
    <xf numFmtId="164" fontId="34" fillId="0" borderId="55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5" xfId="0" applyNumberFormat="1" applyFont="1" applyFill="1" applyBorder="1" applyAlignment="1">
      <alignment horizontal="center"/>
    </xf>
    <xf numFmtId="165" fontId="34" fillId="0" borderId="56" xfId="0" applyNumberFormat="1" applyFont="1" applyBorder="1" applyAlignment="1">
      <alignment horizontal="center"/>
    </xf>
    <xf numFmtId="165" fontId="27" fillId="0" borderId="0" xfId="0" applyNumberFormat="1" applyFont="1" applyBorder="1" applyAlignment="1" applyProtection="1">
      <alignment/>
      <protection hidden="1"/>
    </xf>
    <xf numFmtId="164" fontId="14" fillId="0" borderId="33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4" fillId="3" borderId="46" xfId="0" applyNumberFormat="1" applyFont="1" applyFill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57" xfId="0" applyNumberFormat="1" applyFont="1" applyFill="1" applyBorder="1" applyAlignment="1">
      <alignment horizontal="center"/>
    </xf>
    <xf numFmtId="164" fontId="26" fillId="0" borderId="58" xfId="0" applyFont="1" applyBorder="1" applyAlignment="1">
      <alignment horizontal="center"/>
    </xf>
    <xf numFmtId="164" fontId="32" fillId="3" borderId="16" xfId="0" applyFont="1" applyFill="1" applyBorder="1" applyAlignment="1">
      <alignment horizontal="left"/>
    </xf>
    <xf numFmtId="164" fontId="22" fillId="3" borderId="20" xfId="0" applyFont="1" applyFill="1" applyBorder="1" applyAlignment="1">
      <alignment horizontal="left"/>
    </xf>
    <xf numFmtId="165" fontId="14" fillId="3" borderId="59" xfId="0" applyNumberFormat="1" applyFont="1" applyFill="1" applyBorder="1" applyAlignment="1">
      <alignment horizontal="center"/>
    </xf>
    <xf numFmtId="164" fontId="32" fillId="2" borderId="16" xfId="0" applyFont="1" applyFill="1" applyBorder="1" applyAlignment="1">
      <alignment horizontal="left"/>
    </xf>
    <xf numFmtId="164" fontId="22" fillId="2" borderId="20" xfId="0" applyFont="1" applyFill="1" applyBorder="1" applyAlignment="1">
      <alignment horizontal="left"/>
    </xf>
    <xf numFmtId="165" fontId="14" fillId="2" borderId="59" xfId="0" applyNumberFormat="1" applyFont="1" applyFill="1" applyBorder="1" applyAlignment="1">
      <alignment horizontal="center"/>
    </xf>
    <xf numFmtId="164" fontId="32" fillId="0" borderId="16" xfId="0" applyFont="1" applyBorder="1" applyAlignment="1">
      <alignment horizontal="left"/>
    </xf>
    <xf numFmtId="164" fontId="22" fillId="0" borderId="20" xfId="0" applyFont="1" applyBorder="1" applyAlignment="1">
      <alignment horizontal="left"/>
    </xf>
    <xf numFmtId="164" fontId="15" fillId="0" borderId="16" xfId="0" applyFont="1" applyFill="1" applyBorder="1" applyAlignment="1">
      <alignment horizontal="left"/>
    </xf>
    <xf numFmtId="164" fontId="24" fillId="3" borderId="20" xfId="0" applyFont="1" applyFill="1" applyBorder="1" applyAlignment="1">
      <alignment horizontal="left"/>
    </xf>
    <xf numFmtId="164" fontId="24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4" fillId="3" borderId="20" xfId="0" applyFont="1" applyFill="1" applyBorder="1" applyAlignment="1">
      <alignment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3" borderId="59" xfId="0" applyNumberFormat="1" applyFont="1" applyFill="1" applyBorder="1" applyAlignment="1">
      <alignment horizontal="center" vertical="top"/>
    </xf>
    <xf numFmtId="164" fontId="14" fillId="2" borderId="16" xfId="0" applyFont="1" applyFill="1" applyBorder="1" applyAlignment="1">
      <alignment horizontal="left" vertical="top"/>
    </xf>
    <xf numFmtId="164" fontId="14" fillId="2" borderId="20" xfId="0" applyFont="1" applyFill="1" applyBorder="1" applyAlignment="1">
      <alignment horizontal="left" vertical="top"/>
    </xf>
    <xf numFmtId="165" fontId="14" fillId="2" borderId="59" xfId="0" applyNumberFormat="1" applyFont="1" applyFill="1" applyBorder="1" applyAlignment="1">
      <alignment horizontal="center" vertical="top"/>
    </xf>
    <xf numFmtId="165" fontId="14" fillId="2" borderId="19" xfId="0" applyNumberFormat="1" applyFont="1" applyFill="1" applyBorder="1" applyAlignment="1">
      <alignment horizontal="center" vertical="top"/>
    </xf>
    <xf numFmtId="165" fontId="14" fillId="2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70" fontId="20" fillId="3" borderId="51" xfId="15" applyFont="1" applyFill="1" applyBorder="1" applyAlignment="1" applyProtection="1">
      <alignment horizontal="left"/>
      <protection/>
    </xf>
    <xf numFmtId="164" fontId="37" fillId="3" borderId="0" xfId="0" applyFont="1" applyFill="1" applyBorder="1" applyAlignment="1">
      <alignment horizontal="left"/>
    </xf>
    <xf numFmtId="165" fontId="20" fillId="3" borderId="60" xfId="0" applyNumberFormat="1" applyFont="1" applyFill="1" applyBorder="1" applyAlignment="1">
      <alignment horizontal="center"/>
    </xf>
    <xf numFmtId="165" fontId="38" fillId="3" borderId="52" xfId="0" applyNumberFormat="1" applyFont="1" applyFill="1" applyBorder="1" applyAlignment="1">
      <alignment horizontal="center"/>
    </xf>
    <xf numFmtId="165" fontId="38" fillId="3" borderId="57" xfId="0" applyNumberFormat="1" applyFont="1" applyFill="1" applyBorder="1" applyAlignment="1">
      <alignment horizontal="center"/>
    </xf>
    <xf numFmtId="165" fontId="39" fillId="0" borderId="0" xfId="0" applyNumberFormat="1" applyFont="1" applyAlignment="1" applyProtection="1">
      <alignment/>
      <protection hidden="1"/>
    </xf>
    <xf numFmtId="164" fontId="39" fillId="0" borderId="0" xfId="0" applyFont="1" applyAlignment="1">
      <alignment/>
    </xf>
    <xf numFmtId="170" fontId="14" fillId="3" borderId="46" xfId="15" applyFont="1" applyFill="1" applyBorder="1" applyAlignment="1" applyProtection="1">
      <alignment horizontal="left" vertical="top"/>
      <protection/>
    </xf>
    <xf numFmtId="164" fontId="22" fillId="3" borderId="48" xfId="0" applyFont="1" applyFill="1" applyBorder="1" applyAlignment="1">
      <alignment horizontal="left"/>
    </xf>
    <xf numFmtId="165" fontId="14" fillId="3" borderId="61" xfId="0" applyNumberFormat="1" applyFont="1" applyFill="1" applyBorder="1" applyAlignment="1">
      <alignment horizontal="center"/>
    </xf>
    <xf numFmtId="165" fontId="24" fillId="3" borderId="49" xfId="0" applyNumberFormat="1" applyFont="1" applyFill="1" applyBorder="1" applyAlignment="1">
      <alignment horizontal="center"/>
    </xf>
    <xf numFmtId="170" fontId="14" fillId="3" borderId="19" xfId="15" applyFont="1" applyFill="1" applyBorder="1" applyAlignment="1" applyProtection="1">
      <alignment horizontal="left"/>
      <protection/>
    </xf>
    <xf numFmtId="165" fontId="14" fillId="3" borderId="62" xfId="0" applyNumberFormat="1" applyFont="1" applyFill="1" applyBorder="1" applyAlignment="1">
      <alignment horizontal="center"/>
    </xf>
    <xf numFmtId="164" fontId="22" fillId="3" borderId="18" xfId="0" applyFont="1" applyFill="1" applyBorder="1" applyAlignment="1">
      <alignment horizontal="left"/>
    </xf>
    <xf numFmtId="164" fontId="35" fillId="0" borderId="0" xfId="0" applyFont="1" applyBorder="1" applyAlignment="1">
      <alignment horizontal="left"/>
    </xf>
    <xf numFmtId="165" fontId="34" fillId="0" borderId="51" xfId="0" applyNumberFormat="1" applyFont="1" applyFill="1" applyBorder="1" applyAlignment="1">
      <alignment horizontal="center"/>
    </xf>
    <xf numFmtId="164" fontId="32" fillId="3" borderId="48" xfId="0" applyFont="1" applyFill="1" applyBorder="1" applyAlignment="1">
      <alignment horizontal="left"/>
    </xf>
    <xf numFmtId="164" fontId="32" fillId="3" borderId="1" xfId="0" applyFont="1" applyFill="1" applyBorder="1" applyAlignment="1">
      <alignment horizontal="left"/>
    </xf>
    <xf numFmtId="165" fontId="24" fillId="3" borderId="1" xfId="0" applyNumberFormat="1" applyFont="1" applyFill="1" applyBorder="1" applyAlignment="1">
      <alignment horizontal="center"/>
    </xf>
    <xf numFmtId="165" fontId="39" fillId="3" borderId="0" xfId="0" applyNumberFormat="1" applyFont="1" applyFill="1" applyAlignment="1" applyProtection="1">
      <alignment/>
      <protection hidden="1"/>
    </xf>
    <xf numFmtId="164" fontId="39" fillId="3" borderId="0" xfId="0" applyFont="1" applyFill="1" applyAlignment="1">
      <alignment/>
    </xf>
    <xf numFmtId="164" fontId="32" fillId="3" borderId="17" xfId="0" applyFont="1" applyFill="1" applyBorder="1" applyAlignment="1">
      <alignment horizontal="left"/>
    </xf>
    <xf numFmtId="164" fontId="32" fillId="3" borderId="38" xfId="0" applyFont="1" applyFill="1" applyBorder="1" applyAlignment="1">
      <alignment horizontal="left"/>
    </xf>
    <xf numFmtId="164" fontId="22" fillId="3" borderId="16" xfId="0" applyFont="1" applyFill="1" applyBorder="1" applyAlignment="1">
      <alignment horizontal="left"/>
    </xf>
    <xf numFmtId="164" fontId="22" fillId="3" borderId="47" xfId="0" applyFont="1" applyFill="1" applyBorder="1" applyAlignment="1">
      <alignment horizontal="left"/>
    </xf>
    <xf numFmtId="164" fontId="40" fillId="3" borderId="38" xfId="0" applyFont="1" applyFill="1" applyBorder="1" applyAlignment="1">
      <alignment horizontal="left"/>
    </xf>
    <xf numFmtId="164" fontId="32" fillId="3" borderId="17" xfId="0" applyFont="1" applyFill="1" applyBorder="1" applyAlignment="1">
      <alignment/>
    </xf>
    <xf numFmtId="165" fontId="32" fillId="3" borderId="20" xfId="0" applyNumberFormat="1" applyFont="1" applyFill="1" applyBorder="1" applyAlignment="1">
      <alignment horizontal="center"/>
    </xf>
    <xf numFmtId="164" fontId="40" fillId="2" borderId="38" xfId="0" applyFont="1" applyFill="1" applyBorder="1" applyAlignment="1">
      <alignment horizontal="left"/>
    </xf>
    <xf numFmtId="164" fontId="32" fillId="2" borderId="17" xfId="0" applyFont="1" applyFill="1" applyBorder="1" applyAlignment="1">
      <alignment/>
    </xf>
    <xf numFmtId="165" fontId="32" fillId="2" borderId="20" xfId="0" applyNumberFormat="1" applyFont="1" applyFill="1" applyBorder="1" applyAlignment="1">
      <alignment horizontal="center"/>
    </xf>
    <xf numFmtId="164" fontId="14" fillId="3" borderId="63" xfId="0" applyFont="1" applyFill="1" applyBorder="1" applyAlignment="1">
      <alignment horizontal="left"/>
    </xf>
    <xf numFmtId="164" fontId="32" fillId="0" borderId="18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32" fillId="0" borderId="20" xfId="0" applyNumberFormat="1" applyFont="1" applyFill="1" applyBorder="1" applyAlignment="1">
      <alignment horizontal="center"/>
    </xf>
    <xf numFmtId="164" fontId="32" fillId="0" borderId="17" xfId="0" applyFont="1" applyBorder="1" applyAlignment="1">
      <alignment horizontal="left"/>
    </xf>
    <xf numFmtId="164" fontId="30" fillId="0" borderId="51" xfId="0" applyFont="1" applyFill="1" applyBorder="1" applyAlignment="1">
      <alignment horizontal="center"/>
    </xf>
    <xf numFmtId="165" fontId="32" fillId="0" borderId="0" xfId="0" applyNumberFormat="1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6" xfId="0" applyFont="1" applyBorder="1" applyAlignment="1">
      <alignment horizontal="left"/>
    </xf>
    <xf numFmtId="164" fontId="42" fillId="3" borderId="46" xfId="0" applyFont="1" applyFill="1" applyBorder="1" applyAlignment="1">
      <alignment horizontal="left" vertical="top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center"/>
    </xf>
    <xf numFmtId="164" fontId="30" fillId="3" borderId="48" xfId="0" applyFont="1" applyFill="1" applyBorder="1" applyAlignment="1">
      <alignment horizontal="left" vertical="top"/>
    </xf>
    <xf numFmtId="164" fontId="30" fillId="3" borderId="1" xfId="0" applyFont="1" applyFill="1" applyBorder="1" applyAlignment="1">
      <alignment horizontal="left" vertical="top"/>
    </xf>
    <xf numFmtId="165" fontId="20" fillId="3" borderId="16" xfId="0" applyNumberFormat="1" applyFont="1" applyFill="1" applyBorder="1" applyAlignment="1">
      <alignment horizontal="center"/>
    </xf>
    <xf numFmtId="165" fontId="20" fillId="3" borderId="33" xfId="0" applyNumberFormat="1" applyFont="1" applyFill="1" applyBorder="1" applyAlignment="1">
      <alignment horizontal="center"/>
    </xf>
    <xf numFmtId="165" fontId="20" fillId="3" borderId="34" xfId="0" applyNumberFormat="1" applyFont="1" applyFill="1" applyBorder="1" applyAlignment="1">
      <alignment horizontal="center"/>
    </xf>
    <xf numFmtId="164" fontId="32" fillId="3" borderId="64" xfId="0" applyFont="1" applyFill="1" applyBorder="1" applyAlignment="1">
      <alignment horizontal="left" vertical="top"/>
    </xf>
    <xf numFmtId="164" fontId="41" fillId="3" borderId="65" xfId="0" applyFont="1" applyFill="1" applyBorder="1" applyAlignment="1">
      <alignment horizontal="left"/>
    </xf>
    <xf numFmtId="164" fontId="41" fillId="3" borderId="66" xfId="0" applyFont="1" applyFill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3" borderId="67" xfId="0" applyNumberFormat="1" applyFont="1" applyFill="1" applyBorder="1" applyAlignment="1">
      <alignment horizontal="center"/>
    </xf>
    <xf numFmtId="165" fontId="14" fillId="3" borderId="65" xfId="0" applyNumberFormat="1" applyFont="1" applyFill="1" applyBorder="1" applyAlignment="1">
      <alignment horizontal="center"/>
    </xf>
    <xf numFmtId="165" fontId="32" fillId="3" borderId="66" xfId="0" applyNumberFormat="1" applyFont="1" applyFill="1" applyBorder="1" applyAlignment="1">
      <alignment horizontal="center"/>
    </xf>
    <xf numFmtId="164" fontId="32" fillId="2" borderId="64" xfId="0" applyFont="1" applyFill="1" applyBorder="1" applyAlignment="1">
      <alignment horizontal="left" vertical="top"/>
    </xf>
    <xf numFmtId="164" fontId="41" fillId="2" borderId="65" xfId="0" applyFont="1" applyFill="1" applyBorder="1" applyAlignment="1">
      <alignment horizontal="left"/>
    </xf>
    <xf numFmtId="164" fontId="41" fillId="2" borderId="66" xfId="0" applyFont="1" applyFill="1" applyBorder="1" applyAlignment="1">
      <alignment horizontal="left"/>
    </xf>
    <xf numFmtId="164" fontId="42" fillId="2" borderId="23" xfId="0" applyFont="1" applyFill="1" applyBorder="1" applyAlignment="1">
      <alignment horizontal="left" vertical="top"/>
    </xf>
    <xf numFmtId="165" fontId="14" fillId="2" borderId="67" xfId="0" applyNumberFormat="1" applyFont="1" applyFill="1" applyBorder="1" applyAlignment="1">
      <alignment horizontal="center"/>
    </xf>
    <xf numFmtId="165" fontId="14" fillId="2" borderId="65" xfId="0" applyNumberFormat="1" applyFont="1" applyFill="1" applyBorder="1" applyAlignment="1">
      <alignment horizontal="center"/>
    </xf>
    <xf numFmtId="165" fontId="32" fillId="2" borderId="66" xfId="0" applyNumberFormat="1" applyFont="1" applyFill="1" applyBorder="1" applyAlignment="1">
      <alignment horizontal="center"/>
    </xf>
    <xf numFmtId="164" fontId="32" fillId="3" borderId="0" xfId="0" applyFont="1" applyFill="1" applyBorder="1" applyAlignment="1">
      <alignment horizontal="left" vertical="top"/>
    </xf>
    <xf numFmtId="164" fontId="43" fillId="3" borderId="0" xfId="0" applyFont="1" applyFill="1" applyBorder="1" applyAlignment="1">
      <alignment horizontal="center" vertical="top"/>
    </xf>
    <xf numFmtId="165" fontId="32" fillId="3" borderId="0" xfId="0" applyNumberFormat="1" applyFont="1" applyFill="1" applyBorder="1" applyAlignment="1" applyProtection="1">
      <alignment/>
      <protection hidden="1"/>
    </xf>
    <xf numFmtId="164" fontId="22" fillId="3" borderId="16" xfId="0" applyFont="1" applyFill="1" applyBorder="1" applyAlignment="1">
      <alignment horizontal="center"/>
    </xf>
    <xf numFmtId="164" fontId="42" fillId="3" borderId="16" xfId="0" applyFont="1" applyFill="1" applyBorder="1" applyAlignment="1">
      <alignment horizontal="left" vertical="top"/>
    </xf>
    <xf numFmtId="171" fontId="22" fillId="3" borderId="16" xfId="0" applyNumberFormat="1" applyFont="1" applyFill="1" applyBorder="1" applyAlignment="1">
      <alignment horizontal="left"/>
    </xf>
    <xf numFmtId="164" fontId="22" fillId="0" borderId="16" xfId="0" applyFont="1" applyBorder="1" applyAlignment="1">
      <alignment horizontal="left"/>
    </xf>
    <xf numFmtId="164" fontId="22" fillId="0" borderId="68" xfId="0" applyFont="1" applyBorder="1" applyAlignment="1">
      <alignment horizontal="left"/>
    </xf>
    <xf numFmtId="164" fontId="22" fillId="0" borderId="31" xfId="0" applyFont="1" applyBorder="1" applyAlignment="1">
      <alignment horizontal="left"/>
    </xf>
    <xf numFmtId="164" fontId="22" fillId="0" borderId="69" xfId="0" applyFont="1" applyBorder="1" applyAlignment="1">
      <alignment horizontal="left"/>
    </xf>
    <xf numFmtId="164" fontId="32" fillId="3" borderId="43" xfId="0" applyFont="1" applyFill="1" applyBorder="1" applyAlignment="1">
      <alignment horizontal="left"/>
    </xf>
    <xf numFmtId="164" fontId="22" fillId="3" borderId="38" xfId="0" applyFont="1" applyFill="1" applyBorder="1" applyAlignment="1">
      <alignment horizontal="left"/>
    </xf>
    <xf numFmtId="164" fontId="22" fillId="3" borderId="50" xfId="0" applyFont="1" applyFill="1" applyBorder="1" applyAlignment="1">
      <alignment horizontal="left"/>
    </xf>
    <xf numFmtId="164" fontId="22" fillId="3" borderId="50" xfId="0" applyFont="1" applyFill="1" applyBorder="1" applyAlignment="1">
      <alignment horizontal="right"/>
    </xf>
    <xf numFmtId="165" fontId="14" fillId="3" borderId="70" xfId="0" applyNumberFormat="1" applyFont="1" applyFill="1" applyBorder="1" applyAlignment="1">
      <alignment horizontal="center"/>
    </xf>
    <xf numFmtId="165" fontId="14" fillId="3" borderId="50" xfId="0" applyNumberFormat="1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2" fillId="3" borderId="52" xfId="0" applyFont="1" applyFill="1" applyBorder="1" applyAlignment="1">
      <alignment horizontal="left"/>
    </xf>
    <xf numFmtId="164" fontId="22" fillId="3" borderId="52" xfId="0" applyFont="1" applyFill="1" applyBorder="1" applyAlignment="1">
      <alignment horizontal="right"/>
    </xf>
    <xf numFmtId="164" fontId="32" fillId="3" borderId="25" xfId="0" applyFont="1" applyFill="1" applyBorder="1" applyAlignment="1">
      <alignment horizontal="left"/>
    </xf>
    <xf numFmtId="165" fontId="14" fillId="3" borderId="63" xfId="0" applyNumberFormat="1" applyFont="1" applyFill="1" applyBorder="1" applyAlignment="1">
      <alignment horizontal="center"/>
    </xf>
    <xf numFmtId="164" fontId="32" fillId="3" borderId="2" xfId="0" applyFont="1" applyFill="1" applyBorder="1" applyAlignment="1">
      <alignment horizontal="left"/>
    </xf>
    <xf numFmtId="164" fontId="32" fillId="3" borderId="29" xfId="0" applyFont="1" applyFill="1" applyBorder="1" applyAlignment="1">
      <alignment horizontal="left"/>
    </xf>
    <xf numFmtId="164" fontId="22" fillId="3" borderId="28" xfId="0" applyFont="1" applyFill="1" applyBorder="1" applyAlignment="1">
      <alignment horizontal="left"/>
    </xf>
    <xf numFmtId="164" fontId="22" fillId="3" borderId="35" xfId="0" applyFont="1" applyFill="1" applyBorder="1" applyAlignment="1">
      <alignment horizontal="left"/>
    </xf>
    <xf numFmtId="165" fontId="14" fillId="3" borderId="35" xfId="0" applyNumberFormat="1" applyFont="1" applyFill="1" applyBorder="1" applyAlignment="1">
      <alignment horizontal="center"/>
    </xf>
    <xf numFmtId="164" fontId="25" fillId="3" borderId="71" xfId="0" applyNumberFormat="1" applyFont="1" applyFill="1" applyBorder="1" applyAlignment="1">
      <alignment horizontal="left" vertical="top" wrapText="1"/>
    </xf>
    <xf numFmtId="164" fontId="32" fillId="0" borderId="20" xfId="0" applyFont="1" applyBorder="1" applyAlignment="1">
      <alignment horizontal="left"/>
    </xf>
    <xf numFmtId="164" fontId="22" fillId="0" borderId="28" xfId="0" applyFont="1" applyBorder="1" applyAlignment="1">
      <alignment horizontal="left" vertical="top"/>
    </xf>
    <xf numFmtId="164" fontId="22" fillId="0" borderId="35" xfId="0" applyFont="1" applyBorder="1" applyAlignment="1">
      <alignment horizontal="left"/>
    </xf>
    <xf numFmtId="165" fontId="14" fillId="0" borderId="28" xfId="0" applyNumberFormat="1" applyFont="1" applyFill="1" applyBorder="1" applyAlignment="1">
      <alignment horizontal="center"/>
    </xf>
    <xf numFmtId="165" fontId="14" fillId="0" borderId="35" xfId="0" applyNumberFormat="1" applyFont="1" applyBorder="1" applyAlignment="1">
      <alignment horizontal="center"/>
    </xf>
    <xf numFmtId="164" fontId="22" fillId="0" borderId="28" xfId="0" applyFont="1" applyBorder="1" applyAlignment="1">
      <alignment horizontal="left"/>
    </xf>
    <xf numFmtId="165" fontId="22" fillId="0" borderId="35" xfId="0" applyNumberFormat="1" applyFont="1" applyBorder="1" applyAlignment="1">
      <alignment horizontal="left"/>
    </xf>
    <xf numFmtId="164" fontId="32" fillId="3" borderId="20" xfId="0" applyFont="1" applyFill="1" applyBorder="1" applyAlignment="1">
      <alignment horizontal="left"/>
    </xf>
    <xf numFmtId="164" fontId="22" fillId="2" borderId="28" xfId="0" applyFont="1" applyFill="1" applyBorder="1" applyAlignment="1">
      <alignment horizontal="left"/>
    </xf>
    <xf numFmtId="164" fontId="22" fillId="2" borderId="16" xfId="0" applyFont="1" applyFill="1" applyBorder="1" applyAlignment="1">
      <alignment horizontal="left"/>
    </xf>
    <xf numFmtId="164" fontId="22" fillId="2" borderId="35" xfId="0" applyFont="1" applyFill="1" applyBorder="1" applyAlignment="1">
      <alignment horizontal="left"/>
    </xf>
    <xf numFmtId="164" fontId="32" fillId="2" borderId="20" xfId="0" applyFont="1" applyFill="1" applyBorder="1" applyAlignment="1">
      <alignment horizontal="left"/>
    </xf>
    <xf numFmtId="165" fontId="14" fillId="2" borderId="28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35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34" fillId="3" borderId="28" xfId="0" applyNumberFormat="1" applyFont="1" applyFill="1" applyBorder="1" applyAlignment="1">
      <alignment horizontal="center"/>
    </xf>
    <xf numFmtId="165" fontId="34" fillId="3" borderId="16" xfId="0" applyNumberFormat="1" applyFont="1" applyFill="1" applyBorder="1" applyAlignment="1">
      <alignment horizontal="center"/>
    </xf>
    <xf numFmtId="165" fontId="34" fillId="3" borderId="35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5" fontId="14" fillId="3" borderId="28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35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left" vertical="top"/>
    </xf>
    <xf numFmtId="164" fontId="24" fillId="0" borderId="19" xfId="0" applyFont="1" applyBorder="1" applyAlignment="1">
      <alignment horizontal="left" vertical="top"/>
    </xf>
    <xf numFmtId="164" fontId="14" fillId="0" borderId="19" xfId="0" applyFont="1" applyBorder="1" applyAlignment="1">
      <alignment horizontal="left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6" xfId="0" applyFont="1" applyBorder="1" applyAlignment="1">
      <alignment horizontal="center"/>
    </xf>
    <xf numFmtId="164" fontId="8" fillId="0" borderId="72" xfId="0" applyFont="1" applyBorder="1" applyAlignment="1">
      <alignment horizontal="center"/>
    </xf>
    <xf numFmtId="164" fontId="10" fillId="0" borderId="73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7"/>
  <sheetViews>
    <sheetView tabSelected="1" zoomScale="70" zoomScaleNormal="70" workbookViewId="0" topLeftCell="A147">
      <selection activeCell="H169" sqref="H169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4.5" style="1" hidden="1" customWidth="1"/>
    <col min="11" max="11" width="13.5" style="1" customWidth="1"/>
    <col min="12" max="247" width="10.5" style="1" customWidth="1"/>
    <col min="248" max="16384" width="11.5" style="0" customWidth="1"/>
  </cols>
  <sheetData>
    <row r="1" spans="1:9" ht="12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12.75" customHeight="1">
      <c r="A2" s="7" t="s">
        <v>1</v>
      </c>
      <c r="B2" s="7"/>
      <c r="C2" s="7"/>
      <c r="D2" s="7"/>
      <c r="E2" s="7"/>
      <c r="F2" s="7"/>
      <c r="G2" s="7"/>
    </row>
    <row r="3" spans="1:7" ht="12.75" customHeight="1">
      <c r="A3" s="8"/>
      <c r="B3" s="8"/>
      <c r="C3" s="8"/>
      <c r="D3" s="8"/>
      <c r="E3" s="8"/>
      <c r="F3" s="8"/>
      <c r="G3" s="8"/>
    </row>
    <row r="4" spans="1:7" ht="12.75" customHeight="1">
      <c r="A4" s="9" t="s">
        <v>2</v>
      </c>
      <c r="B4" s="9"/>
      <c r="C4" s="9"/>
      <c r="D4" s="9"/>
      <c r="E4" s="9"/>
      <c r="F4" s="9"/>
      <c r="G4" s="9"/>
    </row>
    <row r="5" spans="1:8" ht="12.75" customHeight="1">
      <c r="A5" s="10" t="s">
        <v>3</v>
      </c>
      <c r="B5" s="10"/>
      <c r="C5" s="10"/>
      <c r="D5" s="10"/>
      <c r="E5" s="10"/>
      <c r="F5" s="10"/>
      <c r="G5" s="10"/>
      <c r="H5" s="10"/>
    </row>
    <row r="6" spans="1:8" ht="12.75" customHeight="1">
      <c r="A6" s="10"/>
      <c r="B6" s="10"/>
      <c r="C6" s="10"/>
      <c r="D6" s="10"/>
      <c r="E6" s="10"/>
      <c r="F6" s="10"/>
      <c r="G6" s="10"/>
      <c r="H6" s="10"/>
    </row>
    <row r="7" spans="1:8" ht="12.75" customHeight="1">
      <c r="A7" s="10"/>
      <c r="B7" s="10"/>
      <c r="C7" s="10"/>
      <c r="D7" s="9" t="s">
        <v>4</v>
      </c>
      <c r="E7" s="10"/>
      <c r="F7" s="10"/>
      <c r="G7" s="10"/>
      <c r="H7" s="10"/>
    </row>
    <row r="8" spans="1:8" ht="25.5" customHeight="1">
      <c r="A8" s="10"/>
      <c r="B8" s="10"/>
      <c r="C8" s="10"/>
      <c r="D8" s="9"/>
      <c r="E8" s="10"/>
      <c r="F8" s="10"/>
      <c r="G8" s="10"/>
      <c r="H8" s="10"/>
    </row>
    <row r="9" spans="1:9" ht="26.25" customHeight="1">
      <c r="A9" s="10"/>
      <c r="B9" s="10"/>
      <c r="C9" s="10"/>
      <c r="D9" s="9" t="s">
        <v>5</v>
      </c>
      <c r="E9" s="10"/>
      <c r="F9" s="10"/>
      <c r="G9" s="10"/>
      <c r="H9" s="10"/>
      <c r="I9" s="11"/>
    </row>
    <row r="10" spans="1:8" ht="25.5" customHeight="1">
      <c r="A10" s="10"/>
      <c r="B10" s="10"/>
      <c r="C10" s="10"/>
      <c r="D10" s="9" t="s">
        <v>6</v>
      </c>
      <c r="E10" s="10"/>
      <c r="F10" s="10"/>
      <c r="G10" s="10"/>
      <c r="H10" s="10"/>
    </row>
    <row r="11" spans="1:8" ht="25.5" customHeight="1">
      <c r="A11" s="10"/>
      <c r="B11" s="10"/>
      <c r="C11" s="10"/>
      <c r="D11" s="9" t="s">
        <v>7</v>
      </c>
      <c r="E11" s="10"/>
      <c r="F11" s="10"/>
      <c r="G11" s="10"/>
      <c r="H11" s="10"/>
    </row>
    <row r="12" spans="1:8" ht="25.5" customHeight="1">
      <c r="A12" s="10"/>
      <c r="B12" s="10"/>
      <c r="C12" s="10"/>
      <c r="D12" s="9"/>
      <c r="E12" s="10"/>
      <c r="F12" s="10"/>
      <c r="G12" s="10"/>
      <c r="H12" s="10"/>
    </row>
    <row r="13" spans="1:9" s="14" customFormat="1" ht="15.75" customHeight="1">
      <c r="A13" s="12"/>
      <c r="B13" s="12"/>
      <c r="C13" s="12"/>
      <c r="D13" s="12"/>
      <c r="E13" s="12"/>
      <c r="F13" s="12"/>
      <c r="G13" s="12"/>
      <c r="H13" s="12"/>
      <c r="I13" s="13"/>
    </row>
    <row r="14" spans="1:9" s="22" customFormat="1" ht="18.75" customHeight="1">
      <c r="A14" s="15" t="s">
        <v>8</v>
      </c>
      <c r="B14" s="16" t="s">
        <v>9</v>
      </c>
      <c r="C14" s="16"/>
      <c r="D14" s="16"/>
      <c r="E14" s="17" t="s">
        <v>10</v>
      </c>
      <c r="F14" s="18" t="s">
        <v>11</v>
      </c>
      <c r="G14" s="19" t="s">
        <v>12</v>
      </c>
      <c r="H14" s="20" t="s">
        <v>13</v>
      </c>
      <c r="I14" s="21"/>
    </row>
    <row r="15" spans="1:9" s="22" customFormat="1" ht="23.25" customHeight="1">
      <c r="A15" s="23" t="s">
        <v>14</v>
      </c>
      <c r="B15" s="24"/>
      <c r="C15" s="24"/>
      <c r="D15" s="24"/>
      <c r="E15" s="25"/>
      <c r="F15" s="26"/>
      <c r="G15" s="27" t="s">
        <v>15</v>
      </c>
      <c r="H15" s="28" t="s">
        <v>16</v>
      </c>
      <c r="I15" s="21"/>
    </row>
    <row r="16" spans="1:9" s="22" customFormat="1" ht="49.5" customHeight="1">
      <c r="A16" s="29">
        <v>1</v>
      </c>
      <c r="B16" s="30" t="s">
        <v>17</v>
      </c>
      <c r="C16" s="30"/>
      <c r="D16" s="30"/>
      <c r="E16" s="31" t="s">
        <v>18</v>
      </c>
      <c r="F16" s="32"/>
      <c r="G16" s="33"/>
      <c r="H16" s="32"/>
      <c r="I16" s="11">
        <v>52</v>
      </c>
    </row>
    <row r="17" spans="1:9" s="22" customFormat="1" ht="49.5" customHeight="1">
      <c r="A17" s="29">
        <v>2</v>
      </c>
      <c r="B17" s="30" t="s">
        <v>19</v>
      </c>
      <c r="C17" s="30"/>
      <c r="D17" s="30"/>
      <c r="E17" s="31" t="s">
        <v>18</v>
      </c>
      <c r="F17" s="32">
        <v>28</v>
      </c>
      <c r="G17" s="33">
        <v>30</v>
      </c>
      <c r="H17" s="32">
        <v>25.5</v>
      </c>
      <c r="I17" s="11"/>
    </row>
    <row r="18" spans="1:9" s="22" customFormat="1" ht="45" customHeight="1">
      <c r="A18" s="34">
        <f>IF(F18&lt;&gt;"",MAX(A$1:A16)+1," ")</f>
        <v>0</v>
      </c>
      <c r="B18" s="35"/>
      <c r="C18" s="35"/>
      <c r="D18" s="35"/>
      <c r="E18" s="35"/>
      <c r="F18" s="35"/>
      <c r="G18" s="35"/>
      <c r="H18" s="35"/>
      <c r="I18" s="11"/>
    </row>
    <row r="19" spans="1:9" s="22" customFormat="1" ht="34.5" customHeight="1">
      <c r="A19" s="34">
        <f aca="true" t="shared" si="0" ref="A19:A34">IF(F19&lt;&gt;"",MAX(A$1:A18)+1," ")</f>
        <v>0</v>
      </c>
      <c r="B19" s="36"/>
      <c r="C19" s="36"/>
      <c r="D19" s="36"/>
      <c r="E19" s="37"/>
      <c r="F19" s="38"/>
      <c r="G19" s="39"/>
      <c r="H19" s="38"/>
      <c r="I19" s="11"/>
    </row>
    <row r="20" spans="1:9" s="22" customFormat="1" ht="34.5" customHeight="1">
      <c r="A20" s="34">
        <f t="shared" si="0"/>
        <v>3</v>
      </c>
      <c r="B20" s="30" t="s">
        <v>20</v>
      </c>
      <c r="C20" s="30"/>
      <c r="D20" s="37"/>
      <c r="E20" s="40" t="s">
        <v>21</v>
      </c>
      <c r="F20" s="38">
        <v>70</v>
      </c>
      <c r="G20" s="39">
        <v>67</v>
      </c>
      <c r="H20" s="38">
        <v>64.9</v>
      </c>
      <c r="I20" s="11"/>
    </row>
    <row r="21" spans="1:9" s="22" customFormat="1" ht="34.5" customHeight="1">
      <c r="A21" s="34">
        <f t="shared" si="0"/>
        <v>4</v>
      </c>
      <c r="B21" s="30" t="s">
        <v>22</v>
      </c>
      <c r="C21" s="30"/>
      <c r="D21" s="37"/>
      <c r="E21" s="40" t="s">
        <v>21</v>
      </c>
      <c r="F21" s="38">
        <v>75</v>
      </c>
      <c r="G21" s="39">
        <v>67</v>
      </c>
      <c r="H21" s="38">
        <v>64.9</v>
      </c>
      <c r="I21" s="11"/>
    </row>
    <row r="22" spans="1:9" s="22" customFormat="1" ht="26.25" customHeight="1">
      <c r="A22" s="34">
        <f t="shared" si="0"/>
        <v>5</v>
      </c>
      <c r="B22" s="41" t="s">
        <v>23</v>
      </c>
      <c r="C22" s="41"/>
      <c r="D22" s="41"/>
      <c r="E22" s="40" t="s">
        <v>21</v>
      </c>
      <c r="F22" s="42">
        <v>105</v>
      </c>
      <c r="G22" s="43">
        <v>95</v>
      </c>
      <c r="H22" s="44">
        <v>92.9</v>
      </c>
      <c r="I22" s="11"/>
    </row>
    <row r="23" spans="1:9" s="22" customFormat="1" ht="26.25" customHeight="1">
      <c r="A23" s="34">
        <f t="shared" si="0"/>
        <v>6</v>
      </c>
      <c r="B23" s="41" t="s">
        <v>24</v>
      </c>
      <c r="C23" s="41"/>
      <c r="D23" s="41"/>
      <c r="E23" s="40" t="s">
        <v>21</v>
      </c>
      <c r="F23" s="42">
        <v>159</v>
      </c>
      <c r="G23" s="43">
        <v>145</v>
      </c>
      <c r="H23" s="44">
        <v>139.9</v>
      </c>
      <c r="I23" s="11"/>
    </row>
    <row r="24" spans="1:9" s="22" customFormat="1" ht="26.25" customHeight="1">
      <c r="A24" s="34">
        <f t="shared" si="0"/>
        <v>7</v>
      </c>
      <c r="B24" s="41" t="s">
        <v>25</v>
      </c>
      <c r="C24" s="41"/>
      <c r="D24" s="41"/>
      <c r="E24" s="40" t="s">
        <v>21</v>
      </c>
      <c r="F24" s="42">
        <v>215</v>
      </c>
      <c r="G24" s="43">
        <v>200</v>
      </c>
      <c r="H24" s="44">
        <v>195.9</v>
      </c>
      <c r="I24" s="11"/>
    </row>
    <row r="25" spans="1:9" s="22" customFormat="1" ht="26.25" customHeight="1">
      <c r="A25" s="34">
        <f t="shared" si="0"/>
        <v>8</v>
      </c>
      <c r="B25" s="41" t="s">
        <v>26</v>
      </c>
      <c r="C25" s="41"/>
      <c r="D25" s="41"/>
      <c r="E25" s="40" t="s">
        <v>21</v>
      </c>
      <c r="F25" s="42">
        <v>60</v>
      </c>
      <c r="G25" s="43">
        <v>58</v>
      </c>
      <c r="H25" s="44">
        <v>54.5</v>
      </c>
      <c r="I25" s="11"/>
    </row>
    <row r="26" spans="1:9" s="22" customFormat="1" ht="26.25" customHeight="1">
      <c r="A26" s="34">
        <f t="shared" si="0"/>
        <v>9</v>
      </c>
      <c r="B26" s="45" t="s">
        <v>27</v>
      </c>
      <c r="C26" s="30"/>
      <c r="D26" s="30"/>
      <c r="E26" s="31" t="s">
        <v>21</v>
      </c>
      <c r="F26" s="42">
        <v>99</v>
      </c>
      <c r="G26" s="43">
        <v>89</v>
      </c>
      <c r="H26" s="44">
        <v>82.3</v>
      </c>
      <c r="I26" s="11"/>
    </row>
    <row r="27" spans="1:9" s="22" customFormat="1" ht="26.25" customHeight="1">
      <c r="A27" s="34">
        <f t="shared" si="0"/>
        <v>10</v>
      </c>
      <c r="B27" s="41" t="s">
        <v>28</v>
      </c>
      <c r="C27" s="41"/>
      <c r="D27" s="41"/>
      <c r="E27" s="40" t="s">
        <v>21</v>
      </c>
      <c r="F27" s="42">
        <v>145</v>
      </c>
      <c r="G27" s="43">
        <v>135</v>
      </c>
      <c r="H27" s="44">
        <v>129.9</v>
      </c>
      <c r="I27" s="11"/>
    </row>
    <row r="28" spans="1:9" s="22" customFormat="1" ht="26.25" customHeight="1">
      <c r="A28" s="34">
        <f t="shared" si="0"/>
        <v>11</v>
      </c>
      <c r="B28" s="46" t="s">
        <v>29</v>
      </c>
      <c r="C28" s="46"/>
      <c r="D28" s="46"/>
      <c r="E28" s="47" t="s">
        <v>21</v>
      </c>
      <c r="F28" s="48">
        <v>249</v>
      </c>
      <c r="G28" s="49">
        <v>220</v>
      </c>
      <c r="H28" s="50">
        <v>235.7</v>
      </c>
      <c r="I28" s="11"/>
    </row>
    <row r="29" spans="1:9" s="22" customFormat="1" ht="26.25" customHeight="1">
      <c r="A29" s="34">
        <f t="shared" si="0"/>
        <v>0</v>
      </c>
      <c r="B29" s="36"/>
      <c r="C29" s="36"/>
      <c r="D29" s="36"/>
      <c r="E29" s="31"/>
      <c r="F29" s="38"/>
      <c r="G29" s="39"/>
      <c r="H29" s="38"/>
      <c r="I29" s="11"/>
    </row>
    <row r="30" spans="1:9" s="22" customFormat="1" ht="30" customHeight="1">
      <c r="A30" s="34">
        <f t="shared" si="0"/>
        <v>0</v>
      </c>
      <c r="B30"/>
      <c r="C30" s="51"/>
      <c r="D30" s="52" t="s">
        <v>30</v>
      </c>
      <c r="E30" s="52"/>
      <c r="F30" s="53"/>
      <c r="G30" s="54"/>
      <c r="H30"/>
      <c r="I30" s="11"/>
    </row>
    <row r="31" spans="1:9" s="22" customFormat="1" ht="30" customHeight="1">
      <c r="A31" s="34">
        <f t="shared" si="0"/>
        <v>12</v>
      </c>
      <c r="B31" s="41" t="s">
        <v>31</v>
      </c>
      <c r="C31" s="41"/>
      <c r="D31" s="41"/>
      <c r="E31" s="40" t="s">
        <v>18</v>
      </c>
      <c r="F31" s="42">
        <v>35</v>
      </c>
      <c r="G31" s="43"/>
      <c r="H31" s="44">
        <v>27.5</v>
      </c>
      <c r="I31" s="11"/>
    </row>
    <row r="32" spans="1:9" s="22" customFormat="1" ht="30" customHeight="1">
      <c r="A32" s="34">
        <f t="shared" si="0"/>
        <v>13</v>
      </c>
      <c r="B32" s="41" t="s">
        <v>32</v>
      </c>
      <c r="C32" s="41"/>
      <c r="D32" s="41"/>
      <c r="E32" s="40" t="s">
        <v>18</v>
      </c>
      <c r="F32" s="42">
        <v>35</v>
      </c>
      <c r="G32" s="43"/>
      <c r="H32" s="44">
        <v>27.9</v>
      </c>
      <c r="I32" s="11"/>
    </row>
    <row r="33" spans="1:9" s="22" customFormat="1" ht="30" customHeight="1">
      <c r="A33" s="34">
        <f t="shared" si="0"/>
        <v>14</v>
      </c>
      <c r="B33" s="41" t="s">
        <v>33</v>
      </c>
      <c r="C33" s="41"/>
      <c r="D33" s="41"/>
      <c r="E33" s="40"/>
      <c r="F33" s="42">
        <v>100</v>
      </c>
      <c r="G33" s="43"/>
      <c r="H33" s="44">
        <v>94</v>
      </c>
      <c r="I33" s="11"/>
    </row>
    <row r="34" spans="1:9" s="22" customFormat="1" ht="30" customHeight="1">
      <c r="A34" s="34">
        <f t="shared" si="0"/>
        <v>15</v>
      </c>
      <c r="B34" s="41" t="s">
        <v>34</v>
      </c>
      <c r="C34" s="41"/>
      <c r="D34" s="41"/>
      <c r="E34" s="40" t="s">
        <v>18</v>
      </c>
      <c r="F34" s="55">
        <v>110</v>
      </c>
      <c r="G34" s="44">
        <v>105</v>
      </c>
      <c r="H34" s="44">
        <v>102.9</v>
      </c>
      <c r="I34" s="11"/>
    </row>
    <row r="35" spans="1:9" s="22" customFormat="1" ht="30" customHeight="1">
      <c r="A35" s="34"/>
      <c r="B35" s="41"/>
      <c r="C35" s="41"/>
      <c r="D35" s="41"/>
      <c r="E35" s="40"/>
      <c r="F35" s="55"/>
      <c r="G35" s="44"/>
      <c r="H35" s="44"/>
      <c r="I35" s="11"/>
    </row>
    <row r="36" spans="1:9" s="22" customFormat="1" ht="30" customHeight="1">
      <c r="A36" s="34">
        <f>IF(F36&lt;&gt;"",MAX(A$1:A34)+1," ")</f>
        <v>16</v>
      </c>
      <c r="B36" s="41" t="s">
        <v>35</v>
      </c>
      <c r="C36" s="41"/>
      <c r="D36" s="41"/>
      <c r="E36" s="40" t="s">
        <v>18</v>
      </c>
      <c r="F36" s="55">
        <v>55</v>
      </c>
      <c r="G36" s="44"/>
      <c r="H36" s="44">
        <v>51.7</v>
      </c>
      <c r="I36" s="11"/>
    </row>
    <row r="37" spans="1:9" s="22" customFormat="1" ht="30" customHeight="1">
      <c r="A37" s="34">
        <f aca="true" t="shared" si="1" ref="A37:A139">IF(F37&lt;&gt;"",MAX(A$1:A36)+1," ")</f>
        <v>17</v>
      </c>
      <c r="B37" s="41" t="s">
        <v>36</v>
      </c>
      <c r="C37" s="41"/>
      <c r="D37" s="41"/>
      <c r="E37" s="40" t="s">
        <v>18</v>
      </c>
      <c r="F37" s="55">
        <v>170</v>
      </c>
      <c r="G37" s="44"/>
      <c r="H37" s="44">
        <v>154.9</v>
      </c>
      <c r="I37" s="11"/>
    </row>
    <row r="38" spans="1:9" s="22" customFormat="1" ht="30.75" customHeight="1">
      <c r="A38" s="34">
        <f t="shared" si="1"/>
        <v>18</v>
      </c>
      <c r="B38" s="56" t="s">
        <v>37</v>
      </c>
      <c r="C38" s="57"/>
      <c r="D38" s="58"/>
      <c r="E38" s="40" t="s">
        <v>18</v>
      </c>
      <c r="F38" s="43">
        <v>90</v>
      </c>
      <c r="G38" s="59">
        <v>82</v>
      </c>
      <c r="H38" s="43">
        <v>82</v>
      </c>
      <c r="I38" s="11"/>
    </row>
    <row r="39" spans="1:9" s="22" customFormat="1" ht="30.75" customHeight="1">
      <c r="A39" s="34">
        <f t="shared" si="1"/>
        <v>19</v>
      </c>
      <c r="B39" s="56" t="s">
        <v>38</v>
      </c>
      <c r="C39" s="57"/>
      <c r="D39" s="58"/>
      <c r="E39" s="40" t="s">
        <v>18</v>
      </c>
      <c r="F39" s="43">
        <v>65</v>
      </c>
      <c r="G39" s="59">
        <v>61</v>
      </c>
      <c r="H39" s="43">
        <v>55</v>
      </c>
      <c r="I39" s="11"/>
    </row>
    <row r="40" spans="1:9" s="22" customFormat="1" ht="30.75" customHeight="1">
      <c r="A40" s="34">
        <f t="shared" si="1"/>
        <v>20</v>
      </c>
      <c r="B40" s="56" t="s">
        <v>39</v>
      </c>
      <c r="C40" s="57"/>
      <c r="D40" s="58"/>
      <c r="E40" s="40" t="s">
        <v>18</v>
      </c>
      <c r="F40" s="43">
        <v>65</v>
      </c>
      <c r="G40" s="59">
        <v>61</v>
      </c>
      <c r="H40" s="43">
        <v>55</v>
      </c>
      <c r="I40" s="11"/>
    </row>
    <row r="41" spans="1:9" s="22" customFormat="1" ht="30.75" customHeight="1">
      <c r="A41" s="34">
        <f t="shared" si="1"/>
        <v>21</v>
      </c>
      <c r="B41" s="56" t="s">
        <v>40</v>
      </c>
      <c r="C41" s="57"/>
      <c r="D41" s="58"/>
      <c r="E41" s="40" t="s">
        <v>18</v>
      </c>
      <c r="F41" s="43">
        <v>65</v>
      </c>
      <c r="G41" s="59">
        <v>61</v>
      </c>
      <c r="H41" s="43">
        <v>55</v>
      </c>
      <c r="I41" s="11"/>
    </row>
    <row r="42" spans="1:9" s="22" customFormat="1" ht="30.75" customHeight="1">
      <c r="A42" s="34">
        <f t="shared" si="1"/>
        <v>22</v>
      </c>
      <c r="B42" s="56" t="s">
        <v>41</v>
      </c>
      <c r="C42" s="57"/>
      <c r="D42" s="58"/>
      <c r="E42" s="40" t="s">
        <v>18</v>
      </c>
      <c r="F42" s="43">
        <v>45</v>
      </c>
      <c r="G42" s="59"/>
      <c r="H42" s="43">
        <v>37.9</v>
      </c>
      <c r="I42" s="11"/>
    </row>
    <row r="43" spans="1:9" s="65" customFormat="1" ht="30" customHeight="1">
      <c r="A43" s="34">
        <f t="shared" si="1"/>
        <v>0</v>
      </c>
      <c r="B43" s="60"/>
      <c r="C43" s="61"/>
      <c r="D43" s="62"/>
      <c r="E43" s="60"/>
      <c r="F43" s="63"/>
      <c r="G43" s="63"/>
      <c r="H43" s="63"/>
      <c r="I43" s="64"/>
    </row>
    <row r="44" spans="1:9" s="68" customFormat="1" ht="25.5" customHeight="1">
      <c r="A44" s="34">
        <f t="shared" si="1"/>
        <v>0</v>
      </c>
      <c r="B44" s="66" t="s">
        <v>42</v>
      </c>
      <c r="C44" s="66"/>
      <c r="D44" s="66"/>
      <c r="E44" s="66"/>
      <c r="F44" s="66"/>
      <c r="G44" s="66"/>
      <c r="H44" s="66"/>
      <c r="I44" s="67"/>
    </row>
    <row r="45" spans="1:9" s="68" customFormat="1" ht="25.5" customHeight="1">
      <c r="A45" s="34">
        <f t="shared" si="1"/>
        <v>23</v>
      </c>
      <c r="B45" s="69" t="s">
        <v>43</v>
      </c>
      <c r="C45" s="66"/>
      <c r="D45" s="66"/>
      <c r="E45" s="66"/>
      <c r="F45" s="70">
        <v>110</v>
      </c>
      <c r="G45" s="70"/>
      <c r="H45" s="70">
        <v>101.7</v>
      </c>
      <c r="I45" s="67"/>
    </row>
    <row r="46" spans="1:9" s="68" customFormat="1" ht="25.5" customHeight="1">
      <c r="A46" s="34">
        <f t="shared" si="1"/>
        <v>24</v>
      </c>
      <c r="B46" s="69" t="s">
        <v>44</v>
      </c>
      <c r="C46" s="66"/>
      <c r="D46" s="66"/>
      <c r="E46" s="69" t="s">
        <v>45</v>
      </c>
      <c r="F46" s="70">
        <v>90</v>
      </c>
      <c r="G46" s="70"/>
      <c r="H46" s="70"/>
      <c r="I46" s="67"/>
    </row>
    <row r="47" spans="1:9" s="68" customFormat="1" ht="25.5" customHeight="1">
      <c r="A47" s="34">
        <f t="shared" si="1"/>
        <v>25</v>
      </c>
      <c r="B47" s="69" t="s">
        <v>46</v>
      </c>
      <c r="C47" s="66"/>
      <c r="D47" s="66"/>
      <c r="E47" s="69" t="s">
        <v>45</v>
      </c>
      <c r="F47" s="70">
        <v>90</v>
      </c>
      <c r="G47" s="70"/>
      <c r="H47" s="70"/>
      <c r="I47" s="67"/>
    </row>
    <row r="48" spans="1:9" s="68" customFormat="1" ht="25.5" customHeight="1">
      <c r="A48" s="34">
        <f t="shared" si="1"/>
        <v>26</v>
      </c>
      <c r="B48" s="69" t="s">
        <v>47</v>
      </c>
      <c r="C48" s="66"/>
      <c r="D48" s="66"/>
      <c r="E48" s="69" t="s">
        <v>45</v>
      </c>
      <c r="F48" s="70">
        <v>170</v>
      </c>
      <c r="G48" s="70"/>
      <c r="H48" s="70">
        <v>159.8</v>
      </c>
      <c r="I48" s="67"/>
    </row>
    <row r="49" spans="1:9" s="68" customFormat="1" ht="25.5" customHeight="1">
      <c r="A49" s="34">
        <f t="shared" si="1"/>
        <v>27</v>
      </c>
      <c r="B49" s="69" t="s">
        <v>48</v>
      </c>
      <c r="C49" s="66"/>
      <c r="D49" s="66"/>
      <c r="E49" s="69" t="s">
        <v>45</v>
      </c>
      <c r="F49" s="70">
        <v>170</v>
      </c>
      <c r="G49" s="70"/>
      <c r="H49" s="70">
        <v>160.7</v>
      </c>
      <c r="I49" s="67"/>
    </row>
    <row r="50" spans="1:9" s="68" customFormat="1" ht="25.5" customHeight="1">
      <c r="A50" s="34">
        <f t="shared" si="1"/>
        <v>28</v>
      </c>
      <c r="B50" s="69" t="s">
        <v>49</v>
      </c>
      <c r="C50" s="66"/>
      <c r="D50" s="66"/>
      <c r="E50" s="69" t="s">
        <v>45</v>
      </c>
      <c r="F50" s="70">
        <v>140</v>
      </c>
      <c r="G50" s="70"/>
      <c r="H50" s="70">
        <v>130.9</v>
      </c>
      <c r="I50" s="67"/>
    </row>
    <row r="51" spans="1:9" s="68" customFormat="1" ht="25.5" customHeight="1">
      <c r="A51" s="34">
        <f t="shared" si="1"/>
        <v>29</v>
      </c>
      <c r="B51" s="71" t="s">
        <v>50</v>
      </c>
      <c r="C51" s="72"/>
      <c r="D51" s="73"/>
      <c r="E51" s="74" t="s">
        <v>45</v>
      </c>
      <c r="F51" s="75">
        <v>55</v>
      </c>
      <c r="G51" s="70">
        <v>52</v>
      </c>
      <c r="H51" s="70">
        <v>51.5</v>
      </c>
      <c r="I51" s="67"/>
    </row>
    <row r="52" spans="1:9" s="68" customFormat="1" ht="26.25" customHeight="1">
      <c r="A52" s="34">
        <f t="shared" si="1"/>
        <v>30</v>
      </c>
      <c r="B52" s="76" t="s">
        <v>51</v>
      </c>
      <c r="C52" s="76"/>
      <c r="D52" s="76"/>
      <c r="E52" s="74" t="s">
        <v>45</v>
      </c>
      <c r="F52" s="43">
        <v>55</v>
      </c>
      <c r="G52" s="44">
        <v>45</v>
      </c>
      <c r="H52" s="44">
        <v>50.5</v>
      </c>
      <c r="I52" s="67"/>
    </row>
    <row r="53" spans="1:9" s="68" customFormat="1" ht="25.5" customHeight="1">
      <c r="A53" s="34">
        <f t="shared" si="1"/>
        <v>31</v>
      </c>
      <c r="B53" s="77" t="s">
        <v>52</v>
      </c>
      <c r="C53" s="78"/>
      <c r="D53" s="79"/>
      <c r="E53" s="80" t="s">
        <v>45</v>
      </c>
      <c r="F53" s="43">
        <v>70</v>
      </c>
      <c r="G53" s="44">
        <v>93</v>
      </c>
      <c r="H53" s="44">
        <v>65.2</v>
      </c>
      <c r="I53" s="67"/>
    </row>
    <row r="54" spans="1:9" s="68" customFormat="1" ht="25.5" customHeight="1">
      <c r="A54" s="34">
        <f t="shared" si="1"/>
        <v>32</v>
      </c>
      <c r="B54" s="77" t="s">
        <v>53</v>
      </c>
      <c r="C54" s="78"/>
      <c r="D54" s="79"/>
      <c r="E54" s="80" t="s">
        <v>45</v>
      </c>
      <c r="F54" s="43">
        <v>60</v>
      </c>
      <c r="G54" s="44">
        <v>57</v>
      </c>
      <c r="H54" s="44">
        <v>53.3</v>
      </c>
      <c r="I54" s="67"/>
    </row>
    <row r="55" spans="1:9" s="68" customFormat="1" ht="25.5" customHeight="1">
      <c r="A55" s="34">
        <f t="shared" si="1"/>
        <v>33</v>
      </c>
      <c r="B55" s="77" t="s">
        <v>54</v>
      </c>
      <c r="C55" s="78"/>
      <c r="D55" s="79"/>
      <c r="E55" s="80" t="s">
        <v>45</v>
      </c>
      <c r="F55" s="43">
        <v>65</v>
      </c>
      <c r="G55" s="44">
        <v>66</v>
      </c>
      <c r="H55" s="44">
        <v>58.5</v>
      </c>
      <c r="I55" s="67"/>
    </row>
    <row r="56" spans="1:9" s="68" customFormat="1" ht="25.5" customHeight="1">
      <c r="A56" s="34">
        <f t="shared" si="1"/>
        <v>34</v>
      </c>
      <c r="B56" s="81" t="s">
        <v>55</v>
      </c>
      <c r="C56" s="81"/>
      <c r="D56" s="81"/>
      <c r="E56" s="74" t="s">
        <v>45</v>
      </c>
      <c r="F56" s="43">
        <v>60</v>
      </c>
      <c r="G56" s="44">
        <v>63</v>
      </c>
      <c r="H56" s="44">
        <v>57.9</v>
      </c>
      <c r="I56" s="67"/>
    </row>
    <row r="57" spans="1:9" s="68" customFormat="1" ht="25.5" customHeight="1">
      <c r="A57" s="34">
        <f t="shared" si="1"/>
        <v>35</v>
      </c>
      <c r="B57" s="81" t="s">
        <v>56</v>
      </c>
      <c r="C57" s="81"/>
      <c r="D57" s="81"/>
      <c r="E57" s="74" t="s">
        <v>45</v>
      </c>
      <c r="F57" s="43">
        <v>60</v>
      </c>
      <c r="G57" s="44">
        <v>63</v>
      </c>
      <c r="H57" s="44"/>
      <c r="I57" s="67"/>
    </row>
    <row r="58" spans="1:9" s="68" customFormat="1" ht="25.5" customHeight="1">
      <c r="A58" s="34">
        <f t="shared" si="1"/>
        <v>36</v>
      </c>
      <c r="B58" s="81" t="s">
        <v>57</v>
      </c>
      <c r="C58" s="81"/>
      <c r="D58" s="81"/>
      <c r="E58" s="74" t="s">
        <v>45</v>
      </c>
      <c r="F58" s="43">
        <v>70</v>
      </c>
      <c r="G58" s="44">
        <v>76</v>
      </c>
      <c r="H58" s="44">
        <v>61.5</v>
      </c>
      <c r="I58" s="67"/>
    </row>
    <row r="59" spans="1:9" s="68" customFormat="1" ht="25.5" customHeight="1">
      <c r="A59" s="34">
        <f t="shared" si="1"/>
        <v>37</v>
      </c>
      <c r="B59" s="81" t="s">
        <v>58</v>
      </c>
      <c r="C59" s="81"/>
      <c r="D59" s="81"/>
      <c r="E59" s="74" t="s">
        <v>45</v>
      </c>
      <c r="F59" s="43">
        <v>70</v>
      </c>
      <c r="G59" s="44">
        <v>76</v>
      </c>
      <c r="H59" s="44">
        <v>60.6</v>
      </c>
      <c r="I59" s="67"/>
    </row>
    <row r="60" spans="1:9" s="68" customFormat="1" ht="25.5" customHeight="1">
      <c r="A60" s="34">
        <f t="shared" si="1"/>
        <v>38</v>
      </c>
      <c r="B60" s="81" t="s">
        <v>59</v>
      </c>
      <c r="C60" s="81"/>
      <c r="D60" s="81"/>
      <c r="E60" s="74" t="s">
        <v>45</v>
      </c>
      <c r="F60" s="43">
        <v>112</v>
      </c>
      <c r="G60" s="44">
        <v>105</v>
      </c>
      <c r="H60" s="44"/>
      <c r="I60" s="67"/>
    </row>
    <row r="61" spans="1:9" s="68" customFormat="1" ht="25.5" customHeight="1">
      <c r="A61" s="34">
        <f t="shared" si="1"/>
        <v>39</v>
      </c>
      <c r="B61" s="81" t="s">
        <v>60</v>
      </c>
      <c r="C61" s="81"/>
      <c r="D61" s="81"/>
      <c r="E61" s="74" t="s">
        <v>45</v>
      </c>
      <c r="F61" s="43">
        <v>159</v>
      </c>
      <c r="G61" s="44">
        <v>152</v>
      </c>
      <c r="H61" s="44"/>
      <c r="I61" s="67"/>
    </row>
    <row r="62" spans="1:9" s="68" customFormat="1" ht="25.5" customHeight="1">
      <c r="A62" s="34">
        <f t="shared" si="1"/>
        <v>40</v>
      </c>
      <c r="B62" s="81" t="s">
        <v>61</v>
      </c>
      <c r="C62" s="81"/>
      <c r="D62" s="81"/>
      <c r="E62" s="74" t="s">
        <v>45</v>
      </c>
      <c r="F62" s="43">
        <v>137</v>
      </c>
      <c r="G62" s="44">
        <v>128</v>
      </c>
      <c r="H62" s="44">
        <v>123.9</v>
      </c>
      <c r="I62" s="67"/>
    </row>
    <row r="63" spans="1:9" s="68" customFormat="1" ht="25.5" customHeight="1">
      <c r="A63" s="34">
        <f t="shared" si="1"/>
        <v>41</v>
      </c>
      <c r="B63" s="81" t="s">
        <v>62</v>
      </c>
      <c r="C63" s="81"/>
      <c r="D63" s="81"/>
      <c r="E63" s="74" t="s">
        <v>45</v>
      </c>
      <c r="F63" s="43">
        <v>137</v>
      </c>
      <c r="G63" s="44">
        <v>126</v>
      </c>
      <c r="H63" s="44">
        <v>123.9</v>
      </c>
      <c r="I63" s="67"/>
    </row>
    <row r="64" spans="1:9" s="68" customFormat="1" ht="25.5" customHeight="1">
      <c r="A64" s="34">
        <f t="shared" si="1"/>
        <v>42</v>
      </c>
      <c r="B64" s="82" t="s">
        <v>63</v>
      </c>
      <c r="C64" s="78"/>
      <c r="D64" s="83"/>
      <c r="E64" s="80" t="s">
        <v>45</v>
      </c>
      <c r="F64" s="84">
        <v>70</v>
      </c>
      <c r="G64" s="85">
        <v>72</v>
      </c>
      <c r="H64" s="44">
        <v>69.8</v>
      </c>
      <c r="I64" s="67"/>
    </row>
    <row r="65" spans="1:9" s="68" customFormat="1" ht="25.5" customHeight="1">
      <c r="A65" s="34">
        <f t="shared" si="1"/>
        <v>43</v>
      </c>
      <c r="B65" s="82" t="s">
        <v>64</v>
      </c>
      <c r="C65" s="78"/>
      <c r="D65" s="83"/>
      <c r="E65" s="80" t="s">
        <v>45</v>
      </c>
      <c r="F65" s="84">
        <v>60</v>
      </c>
      <c r="G65" s="85">
        <v>58</v>
      </c>
      <c r="H65" s="44">
        <v>54.5</v>
      </c>
      <c r="I65" s="67"/>
    </row>
    <row r="66" spans="1:9" s="68" customFormat="1" ht="25.5" customHeight="1">
      <c r="A66" s="34">
        <f t="shared" si="1"/>
        <v>44</v>
      </c>
      <c r="B66" s="82" t="s">
        <v>65</v>
      </c>
      <c r="C66" s="78"/>
      <c r="D66" s="83"/>
      <c r="E66" s="80" t="s">
        <v>45</v>
      </c>
      <c r="F66" s="84">
        <v>95</v>
      </c>
      <c r="G66" s="85">
        <v>87</v>
      </c>
      <c r="H66" s="44">
        <v>84.9</v>
      </c>
      <c r="I66" s="67"/>
    </row>
    <row r="67" spans="1:9" s="68" customFormat="1" ht="25.5" customHeight="1">
      <c r="A67" s="34">
        <f t="shared" si="1"/>
        <v>45</v>
      </c>
      <c r="B67" s="81" t="s">
        <v>66</v>
      </c>
      <c r="C67" s="81"/>
      <c r="D67" s="81"/>
      <c r="E67" s="74" t="s">
        <v>45</v>
      </c>
      <c r="F67" s="43">
        <v>60</v>
      </c>
      <c r="G67" s="44">
        <v>55</v>
      </c>
      <c r="H67" s="44">
        <v>53.9</v>
      </c>
      <c r="I67" s="67"/>
    </row>
    <row r="68" spans="1:9" s="68" customFormat="1" ht="25.5" customHeight="1">
      <c r="A68" s="34">
        <f t="shared" si="1"/>
        <v>46</v>
      </c>
      <c r="B68" s="81" t="s">
        <v>67</v>
      </c>
      <c r="C68" s="81"/>
      <c r="D68" s="81"/>
      <c r="E68" s="74" t="s">
        <v>45</v>
      </c>
      <c r="F68" s="43">
        <v>99</v>
      </c>
      <c r="G68" s="44">
        <v>93</v>
      </c>
      <c r="H68" s="44">
        <v>89.9</v>
      </c>
      <c r="I68" s="67"/>
    </row>
    <row r="69" spans="1:9" s="91" customFormat="1" ht="25.5" customHeight="1">
      <c r="A69" s="34">
        <f t="shared" si="1"/>
        <v>0</v>
      </c>
      <c r="B69" s="86"/>
      <c r="C69" s="87"/>
      <c r="D69" s="88" t="s">
        <v>68</v>
      </c>
      <c r="E69" s="88"/>
      <c r="F69" s="88"/>
      <c r="G69" s="89"/>
      <c r="H69" s="89"/>
      <c r="I69" s="90"/>
    </row>
    <row r="70" spans="1:9" s="91" customFormat="1" ht="25.5" customHeight="1">
      <c r="A70" s="34">
        <f t="shared" si="1"/>
        <v>0</v>
      </c>
      <c r="B70" s="92"/>
      <c r="C70" s="92"/>
      <c r="D70" s="92"/>
      <c r="E70" s="92"/>
      <c r="F70" s="92"/>
      <c r="G70" s="92"/>
      <c r="H70" s="92"/>
      <c r="I70" s="90"/>
    </row>
    <row r="71" spans="1:9" s="91" customFormat="1" ht="25.5" customHeight="1">
      <c r="A71" s="34">
        <f t="shared" si="1"/>
        <v>47</v>
      </c>
      <c r="B71" s="93" t="s">
        <v>69</v>
      </c>
      <c r="C71" s="93"/>
      <c r="D71" s="93"/>
      <c r="E71" s="93" t="s">
        <v>70</v>
      </c>
      <c r="F71" s="63">
        <v>155</v>
      </c>
      <c r="G71" s="63">
        <v>155</v>
      </c>
      <c r="H71" s="63">
        <v>132</v>
      </c>
      <c r="I71" s="90"/>
    </row>
    <row r="72" spans="1:9" s="91" customFormat="1" ht="25.5" customHeight="1">
      <c r="A72" s="34">
        <f t="shared" si="1"/>
        <v>48</v>
      </c>
      <c r="B72" s="94" t="s">
        <v>71</v>
      </c>
      <c r="C72" s="94"/>
      <c r="D72" s="94"/>
      <c r="E72" s="95" t="s">
        <v>70</v>
      </c>
      <c r="F72" s="63">
        <v>75</v>
      </c>
      <c r="G72" s="63">
        <v>69</v>
      </c>
      <c r="H72" s="63">
        <v>67.5</v>
      </c>
      <c r="I72" s="90"/>
    </row>
    <row r="73" spans="1:9" s="91" customFormat="1" ht="25.5" customHeight="1">
      <c r="A73" s="34">
        <f t="shared" si="1"/>
        <v>49</v>
      </c>
      <c r="B73" s="94" t="s">
        <v>72</v>
      </c>
      <c r="C73" s="94"/>
      <c r="D73" s="94"/>
      <c r="E73" s="95" t="s">
        <v>70</v>
      </c>
      <c r="F73" s="63">
        <v>75</v>
      </c>
      <c r="G73" s="63">
        <v>69</v>
      </c>
      <c r="H73" s="63">
        <v>67.5</v>
      </c>
      <c r="I73" s="90"/>
    </row>
    <row r="74" spans="1:9" s="91" customFormat="1" ht="25.5" customHeight="1">
      <c r="A74" s="34">
        <f t="shared" si="1"/>
        <v>50</v>
      </c>
      <c r="B74" s="94" t="s">
        <v>73</v>
      </c>
      <c r="C74" s="94"/>
      <c r="D74" s="94"/>
      <c r="E74" s="96" t="s">
        <v>70</v>
      </c>
      <c r="F74" s="63">
        <v>140</v>
      </c>
      <c r="G74" s="63">
        <v>135</v>
      </c>
      <c r="H74" s="63"/>
      <c r="I74" s="90"/>
    </row>
    <row r="75" spans="1:9" s="91" customFormat="1" ht="25.5" customHeight="1">
      <c r="A75" s="34">
        <f t="shared" si="1"/>
        <v>51</v>
      </c>
      <c r="B75" s="93" t="s">
        <v>74</v>
      </c>
      <c r="C75" s="93"/>
      <c r="D75" s="93"/>
      <c r="E75" s="97" t="s">
        <v>70</v>
      </c>
      <c r="F75" s="63">
        <v>99</v>
      </c>
      <c r="G75" s="63">
        <v>95</v>
      </c>
      <c r="H75" s="63">
        <v>92.3</v>
      </c>
      <c r="I75" s="90"/>
    </row>
    <row r="76" spans="1:9" s="91" customFormat="1" ht="25.5" customHeight="1">
      <c r="A76" s="34">
        <f t="shared" si="1"/>
        <v>52</v>
      </c>
      <c r="B76" s="60" t="s">
        <v>75</v>
      </c>
      <c r="C76" s="60"/>
      <c r="D76" s="60"/>
      <c r="E76" s="97" t="s">
        <v>70</v>
      </c>
      <c r="F76" s="63">
        <v>97</v>
      </c>
      <c r="G76" s="63">
        <v>93</v>
      </c>
      <c r="H76" s="63">
        <v>87.9</v>
      </c>
      <c r="I76" s="90"/>
    </row>
    <row r="77" spans="1:9" s="91" customFormat="1" ht="25.5" customHeight="1">
      <c r="A77" s="34">
        <f t="shared" si="1"/>
        <v>53</v>
      </c>
      <c r="B77" s="60" t="s">
        <v>76</v>
      </c>
      <c r="C77" s="60"/>
      <c r="D77" s="60"/>
      <c r="E77" s="98" t="s">
        <v>70</v>
      </c>
      <c r="F77" s="63">
        <v>75</v>
      </c>
      <c r="G77" s="63">
        <v>70</v>
      </c>
      <c r="H77" s="63">
        <v>66.9</v>
      </c>
      <c r="I77" s="90"/>
    </row>
    <row r="78" spans="1:9" s="91" customFormat="1" ht="25.5" customHeight="1">
      <c r="A78" s="34">
        <f t="shared" si="1"/>
        <v>54</v>
      </c>
      <c r="B78" s="93" t="s">
        <v>77</v>
      </c>
      <c r="C78" s="93"/>
      <c r="D78" s="93"/>
      <c r="E78" s="97" t="s">
        <v>70</v>
      </c>
      <c r="F78" s="63">
        <v>130</v>
      </c>
      <c r="G78" s="63">
        <v>123</v>
      </c>
      <c r="H78" s="63">
        <v>120.5</v>
      </c>
      <c r="I78" s="90"/>
    </row>
    <row r="79" spans="1:9" s="91" customFormat="1" ht="25.5" customHeight="1">
      <c r="A79" s="34">
        <f t="shared" si="1"/>
        <v>55</v>
      </c>
      <c r="B79" s="93" t="s">
        <v>78</v>
      </c>
      <c r="C79" s="93"/>
      <c r="D79" s="93"/>
      <c r="E79" s="97" t="s">
        <v>70</v>
      </c>
      <c r="F79" s="63">
        <v>95</v>
      </c>
      <c r="G79" s="63">
        <v>89</v>
      </c>
      <c r="H79" s="63">
        <v>86.7</v>
      </c>
      <c r="I79" s="90"/>
    </row>
    <row r="80" spans="1:9" s="91" customFormat="1" ht="25.5" customHeight="1">
      <c r="A80" s="34">
        <f t="shared" si="1"/>
        <v>56</v>
      </c>
      <c r="B80" s="99" t="s">
        <v>79</v>
      </c>
      <c r="C80" s="99"/>
      <c r="D80" s="99"/>
      <c r="E80" s="97" t="s">
        <v>70</v>
      </c>
      <c r="F80" s="63">
        <v>55</v>
      </c>
      <c r="G80" s="63">
        <v>52</v>
      </c>
      <c r="H80" s="63">
        <v>45.8</v>
      </c>
      <c r="I80" s="90"/>
    </row>
    <row r="81" spans="1:9" s="91" customFormat="1" ht="25.5" customHeight="1">
      <c r="A81" s="34">
        <f t="shared" si="1"/>
        <v>57</v>
      </c>
      <c r="B81" s="99" t="s">
        <v>80</v>
      </c>
      <c r="C81" s="99"/>
      <c r="D81" s="99"/>
      <c r="E81" s="97" t="s">
        <v>70</v>
      </c>
      <c r="F81" s="63">
        <v>55</v>
      </c>
      <c r="G81" s="63">
        <v>51</v>
      </c>
      <c r="H81" s="63">
        <v>45.8</v>
      </c>
      <c r="I81" s="90"/>
    </row>
    <row r="82" spans="1:9" s="91" customFormat="1" ht="25.5" customHeight="1">
      <c r="A82" s="34">
        <f t="shared" si="1"/>
        <v>58</v>
      </c>
      <c r="B82" s="100" t="s">
        <v>81</v>
      </c>
      <c r="C82" s="100"/>
      <c r="D82" s="100"/>
      <c r="E82" s="98" t="s">
        <v>70</v>
      </c>
      <c r="F82" s="63">
        <v>55</v>
      </c>
      <c r="G82" s="63">
        <v>52</v>
      </c>
      <c r="H82" s="63">
        <v>45.8</v>
      </c>
      <c r="I82" s="90"/>
    </row>
    <row r="83" spans="1:9" s="91" customFormat="1" ht="25.5" customHeight="1">
      <c r="A83" s="34">
        <f t="shared" si="1"/>
        <v>59</v>
      </c>
      <c r="B83" s="99" t="s">
        <v>82</v>
      </c>
      <c r="C83" s="99"/>
      <c r="D83" s="99"/>
      <c r="E83" s="97" t="s">
        <v>70</v>
      </c>
      <c r="F83" s="63">
        <v>55</v>
      </c>
      <c r="G83" s="63">
        <v>52</v>
      </c>
      <c r="H83" s="63">
        <v>45.8</v>
      </c>
      <c r="I83" s="90"/>
    </row>
    <row r="84" spans="1:9" s="91" customFormat="1" ht="25.5" customHeight="1">
      <c r="A84" s="34">
        <f t="shared" si="1"/>
        <v>60</v>
      </c>
      <c r="B84" s="99" t="s">
        <v>83</v>
      </c>
      <c r="C84" s="99"/>
      <c r="D84" s="99"/>
      <c r="E84" s="97" t="s">
        <v>70</v>
      </c>
      <c r="F84" s="63">
        <v>69</v>
      </c>
      <c r="G84" s="63">
        <v>65</v>
      </c>
      <c r="H84" s="63">
        <v>59.9</v>
      </c>
      <c r="I84" s="90"/>
    </row>
    <row r="85" spans="1:9" s="91" customFormat="1" ht="25.5" customHeight="1">
      <c r="A85" s="34">
        <f t="shared" si="1"/>
        <v>61</v>
      </c>
      <c r="B85" s="101" t="s">
        <v>84</v>
      </c>
      <c r="C85" s="101"/>
      <c r="D85" s="101"/>
      <c r="E85" s="98" t="s">
        <v>70</v>
      </c>
      <c r="F85" s="102">
        <v>67</v>
      </c>
      <c r="G85" s="102">
        <v>63</v>
      </c>
      <c r="H85" s="102">
        <v>60.8</v>
      </c>
      <c r="I85" s="90"/>
    </row>
    <row r="86" spans="1:9" s="91" customFormat="1" ht="25.5" customHeight="1">
      <c r="A86" s="34">
        <f t="shared" si="1"/>
        <v>62</v>
      </c>
      <c r="B86" s="103" t="s">
        <v>85</v>
      </c>
      <c r="C86" s="103"/>
      <c r="D86" s="103"/>
      <c r="E86" s="97" t="s">
        <v>70</v>
      </c>
      <c r="F86" s="63">
        <v>83</v>
      </c>
      <c r="G86" s="63">
        <v>79</v>
      </c>
      <c r="H86" s="63"/>
      <c r="I86" s="90"/>
    </row>
    <row r="87" spans="1:9" s="91" customFormat="1" ht="25.5" customHeight="1">
      <c r="A87" s="34">
        <f t="shared" si="1"/>
        <v>63</v>
      </c>
      <c r="B87" s="103" t="s">
        <v>86</v>
      </c>
      <c r="C87" s="103"/>
      <c r="D87" s="103"/>
      <c r="E87" s="97" t="s">
        <v>70</v>
      </c>
      <c r="F87" s="63">
        <v>79</v>
      </c>
      <c r="G87" s="63">
        <v>73</v>
      </c>
      <c r="H87" s="63">
        <v>71.9</v>
      </c>
      <c r="I87" s="90"/>
    </row>
    <row r="88" spans="1:9" s="91" customFormat="1" ht="25.5" customHeight="1">
      <c r="A88" s="34">
        <f t="shared" si="1"/>
        <v>64</v>
      </c>
      <c r="B88" s="104" t="s">
        <v>87</v>
      </c>
      <c r="C88" s="104"/>
      <c r="D88" s="104"/>
      <c r="E88" s="98" t="s">
        <v>70</v>
      </c>
      <c r="F88" s="63">
        <v>80</v>
      </c>
      <c r="G88" s="63">
        <v>77</v>
      </c>
      <c r="H88" s="63"/>
      <c r="I88" s="90"/>
    </row>
    <row r="89" spans="1:9" s="91" customFormat="1" ht="25.5" customHeight="1">
      <c r="A89" s="34">
        <f t="shared" si="1"/>
        <v>65</v>
      </c>
      <c r="B89" s="104" t="s">
        <v>88</v>
      </c>
      <c r="C89" s="104"/>
      <c r="D89" s="104"/>
      <c r="E89" s="98" t="s">
        <v>70</v>
      </c>
      <c r="F89" s="63">
        <v>73</v>
      </c>
      <c r="G89" s="63"/>
      <c r="H89" s="63"/>
      <c r="I89" s="90"/>
    </row>
    <row r="90" spans="1:9" s="91" customFormat="1" ht="25.5" customHeight="1">
      <c r="A90" s="34">
        <f t="shared" si="1"/>
        <v>66</v>
      </c>
      <c r="B90" s="104" t="s">
        <v>89</v>
      </c>
      <c r="C90" s="104"/>
      <c r="D90" s="104"/>
      <c r="E90" s="98" t="s">
        <v>70</v>
      </c>
      <c r="F90" s="63">
        <v>79</v>
      </c>
      <c r="G90" s="63">
        <v>75</v>
      </c>
      <c r="H90" s="63">
        <v>71.9</v>
      </c>
      <c r="I90" s="90"/>
    </row>
    <row r="91" spans="1:9" s="91" customFormat="1" ht="25.5" customHeight="1">
      <c r="A91" s="34">
        <f t="shared" si="1"/>
        <v>67</v>
      </c>
      <c r="B91" s="104" t="s">
        <v>90</v>
      </c>
      <c r="C91" s="104"/>
      <c r="D91" s="104"/>
      <c r="E91" s="98" t="s">
        <v>70</v>
      </c>
      <c r="F91" s="63">
        <v>83</v>
      </c>
      <c r="G91" s="63"/>
      <c r="H91" s="63"/>
      <c r="I91" s="90"/>
    </row>
    <row r="92" spans="1:9" s="91" customFormat="1" ht="25.5" customHeight="1">
      <c r="A92" s="34">
        <f t="shared" si="1"/>
        <v>68</v>
      </c>
      <c r="B92" s="104" t="s">
        <v>91</v>
      </c>
      <c r="C92" s="104"/>
      <c r="D92" s="104"/>
      <c r="E92" s="98" t="s">
        <v>70</v>
      </c>
      <c r="F92" s="63">
        <v>83</v>
      </c>
      <c r="G92" s="63"/>
      <c r="H92" s="63"/>
      <c r="I92" s="90"/>
    </row>
    <row r="93" spans="1:9" s="91" customFormat="1" ht="25.5" customHeight="1">
      <c r="A93" s="34">
        <f t="shared" si="1"/>
        <v>69</v>
      </c>
      <c r="B93" s="60" t="s">
        <v>92</v>
      </c>
      <c r="C93" s="60"/>
      <c r="D93" s="60"/>
      <c r="E93" s="98" t="s">
        <v>70</v>
      </c>
      <c r="F93" s="63">
        <v>55</v>
      </c>
      <c r="G93" s="63">
        <v>52</v>
      </c>
      <c r="H93" s="63">
        <v>49.5</v>
      </c>
      <c r="I93" s="90"/>
    </row>
    <row r="94" spans="1:9" s="91" customFormat="1" ht="25.5" customHeight="1">
      <c r="A94" s="34">
        <f t="shared" si="1"/>
        <v>70</v>
      </c>
      <c r="B94" s="60" t="s">
        <v>93</v>
      </c>
      <c r="C94" s="60"/>
      <c r="D94" s="60"/>
      <c r="E94" s="98" t="s">
        <v>70</v>
      </c>
      <c r="F94" s="63">
        <v>60</v>
      </c>
      <c r="G94" s="63">
        <v>53</v>
      </c>
      <c r="H94" s="63">
        <v>51.8</v>
      </c>
      <c r="I94" s="90"/>
    </row>
    <row r="95" spans="1:9" s="91" customFormat="1" ht="25.5" customHeight="1">
      <c r="A95" s="34">
        <f t="shared" si="1"/>
        <v>71</v>
      </c>
      <c r="B95" s="60" t="s">
        <v>94</v>
      </c>
      <c r="C95" s="60"/>
      <c r="D95" s="60"/>
      <c r="E95" s="98" t="s">
        <v>70</v>
      </c>
      <c r="F95" s="63">
        <v>60</v>
      </c>
      <c r="G95" s="63">
        <v>57</v>
      </c>
      <c r="H95" s="63">
        <v>55.3</v>
      </c>
      <c r="I95" s="90"/>
    </row>
    <row r="96" spans="1:9" s="91" customFormat="1" ht="25.5" customHeight="1">
      <c r="A96" s="34">
        <f t="shared" si="1"/>
        <v>72</v>
      </c>
      <c r="B96" s="60" t="s">
        <v>95</v>
      </c>
      <c r="C96" s="60"/>
      <c r="D96" s="60"/>
      <c r="E96" s="98" t="s">
        <v>70</v>
      </c>
      <c r="F96" s="63">
        <v>99</v>
      </c>
      <c r="G96" s="63">
        <v>93</v>
      </c>
      <c r="H96" s="63">
        <v>89.3</v>
      </c>
      <c r="I96" s="90"/>
    </row>
    <row r="97" spans="1:9" s="91" customFormat="1" ht="25.5" customHeight="1">
      <c r="A97" s="34">
        <f t="shared" si="1"/>
        <v>73</v>
      </c>
      <c r="B97" s="60" t="s">
        <v>96</v>
      </c>
      <c r="C97" s="60"/>
      <c r="D97" s="60"/>
      <c r="E97" s="98" t="s">
        <v>70</v>
      </c>
      <c r="F97" s="63">
        <v>92</v>
      </c>
      <c r="G97" s="63">
        <v>88</v>
      </c>
      <c r="H97" s="63">
        <v>85.9</v>
      </c>
      <c r="I97" s="90"/>
    </row>
    <row r="98" spans="1:9" s="91" customFormat="1" ht="25.5" customHeight="1">
      <c r="A98" s="34">
        <f t="shared" si="1"/>
        <v>74</v>
      </c>
      <c r="B98" s="104" t="s">
        <v>97</v>
      </c>
      <c r="C98" s="104"/>
      <c r="D98" s="104"/>
      <c r="E98" s="98" t="s">
        <v>70</v>
      </c>
      <c r="F98" s="63">
        <v>90</v>
      </c>
      <c r="G98" s="63">
        <v>85</v>
      </c>
      <c r="H98" s="63">
        <v>81.9</v>
      </c>
      <c r="I98" s="90"/>
    </row>
    <row r="99" spans="1:9" s="91" customFormat="1" ht="25.5" customHeight="1">
      <c r="A99" s="34">
        <f t="shared" si="1"/>
        <v>75</v>
      </c>
      <c r="B99" s="104" t="s">
        <v>98</v>
      </c>
      <c r="C99" s="104"/>
      <c r="D99" s="104"/>
      <c r="E99" s="98" t="s">
        <v>70</v>
      </c>
      <c r="F99" s="63">
        <v>85</v>
      </c>
      <c r="G99" s="63">
        <v>80</v>
      </c>
      <c r="H99" s="63">
        <v>78.8</v>
      </c>
      <c r="I99" s="90"/>
    </row>
    <row r="100" spans="1:9" s="91" customFormat="1" ht="25.5" customHeight="1">
      <c r="A100" s="34">
        <f t="shared" si="1"/>
        <v>76</v>
      </c>
      <c r="B100" s="93" t="s">
        <v>99</v>
      </c>
      <c r="C100" s="93"/>
      <c r="D100" s="93"/>
      <c r="E100" s="98" t="s">
        <v>70</v>
      </c>
      <c r="F100" s="63">
        <v>92</v>
      </c>
      <c r="G100" s="63"/>
      <c r="H100" s="63">
        <v>84.9</v>
      </c>
      <c r="I100" s="90"/>
    </row>
    <row r="101" spans="1:9" s="91" customFormat="1" ht="25.5" customHeight="1">
      <c r="A101" s="34">
        <f t="shared" si="1"/>
        <v>77</v>
      </c>
      <c r="B101" s="104" t="s">
        <v>100</v>
      </c>
      <c r="C101" s="104"/>
      <c r="D101" s="104"/>
      <c r="E101" s="98" t="s">
        <v>70</v>
      </c>
      <c r="F101" s="63">
        <v>75</v>
      </c>
      <c r="G101" s="63">
        <v>72</v>
      </c>
      <c r="H101" s="63"/>
      <c r="I101" s="90"/>
    </row>
    <row r="102" spans="1:9" s="91" customFormat="1" ht="25.5" customHeight="1">
      <c r="A102" s="34">
        <f t="shared" si="1"/>
        <v>78</v>
      </c>
      <c r="B102" s="105" t="s">
        <v>101</v>
      </c>
      <c r="C102" s="105"/>
      <c r="D102" s="105"/>
      <c r="E102" s="106" t="s">
        <v>70</v>
      </c>
      <c r="F102" s="107">
        <v>85</v>
      </c>
      <c r="G102" s="107">
        <v>79</v>
      </c>
      <c r="H102" s="107"/>
      <c r="I102" s="90"/>
    </row>
    <row r="103" spans="1:9" s="91" customFormat="1" ht="25.5" customHeight="1">
      <c r="A103" s="34">
        <f t="shared" si="1"/>
        <v>79</v>
      </c>
      <c r="B103" s="105" t="s">
        <v>102</v>
      </c>
      <c r="C103" s="105"/>
      <c r="D103" s="105"/>
      <c r="E103" s="106" t="s">
        <v>70</v>
      </c>
      <c r="F103" s="107">
        <v>90</v>
      </c>
      <c r="G103" s="107">
        <v>85</v>
      </c>
      <c r="H103" s="107"/>
      <c r="I103" s="90"/>
    </row>
    <row r="104" spans="1:9" s="91" customFormat="1" ht="25.5" customHeight="1">
      <c r="A104" s="34">
        <f t="shared" si="1"/>
        <v>80</v>
      </c>
      <c r="B104" s="105" t="s">
        <v>103</v>
      </c>
      <c r="C104" s="105"/>
      <c r="D104" s="105"/>
      <c r="E104" s="106" t="s">
        <v>70</v>
      </c>
      <c r="F104" s="107">
        <v>90</v>
      </c>
      <c r="G104" s="107"/>
      <c r="H104" s="107"/>
      <c r="I104" s="90"/>
    </row>
    <row r="105" spans="1:9" s="68" customFormat="1" ht="25.5" customHeight="1">
      <c r="A105" s="34">
        <f t="shared" si="1"/>
        <v>0</v>
      </c>
      <c r="B105" s="101"/>
      <c r="C105" s="101"/>
      <c r="D105" s="101"/>
      <c r="E105" s="101"/>
      <c r="F105" s="101"/>
      <c r="G105" s="101"/>
      <c r="H105" s="101"/>
      <c r="I105" s="67"/>
    </row>
    <row r="106" spans="1:9" s="110" customFormat="1" ht="23.25" customHeight="1">
      <c r="A106" s="34">
        <f t="shared" si="1"/>
        <v>0</v>
      </c>
      <c r="B106" s="108" t="s">
        <v>104</v>
      </c>
      <c r="C106" s="108"/>
      <c r="D106" s="108"/>
      <c r="E106" s="108"/>
      <c r="F106" s="108"/>
      <c r="G106" s="108"/>
      <c r="H106" s="108"/>
      <c r="I106" s="109"/>
    </row>
    <row r="107" spans="1:9" s="110" customFormat="1" ht="23.25" customHeight="1">
      <c r="A107" s="34">
        <f t="shared" si="1"/>
        <v>81</v>
      </c>
      <c r="B107" s="111" t="s">
        <v>105</v>
      </c>
      <c r="C107" s="111"/>
      <c r="D107" s="111"/>
      <c r="E107" s="112" t="s">
        <v>106</v>
      </c>
      <c r="F107" s="63">
        <v>85</v>
      </c>
      <c r="G107" s="44"/>
      <c r="H107" s="44"/>
      <c r="I107" s="109"/>
    </row>
    <row r="108" spans="1:9" s="110" customFormat="1" ht="23.25" customHeight="1">
      <c r="A108" s="34">
        <f t="shared" si="1"/>
        <v>82</v>
      </c>
      <c r="B108" s="113" t="s">
        <v>107</v>
      </c>
      <c r="C108" s="114"/>
      <c r="D108" s="114"/>
      <c r="E108" s="112" t="s">
        <v>18</v>
      </c>
      <c r="F108" s="63">
        <v>65</v>
      </c>
      <c r="G108" s="44">
        <v>59</v>
      </c>
      <c r="H108" s="44">
        <v>57.9</v>
      </c>
      <c r="I108" s="109"/>
    </row>
    <row r="109" spans="1:9" s="110" customFormat="1" ht="23.25" customHeight="1">
      <c r="A109" s="34">
        <f t="shared" si="1"/>
        <v>83</v>
      </c>
      <c r="B109" s="113" t="s">
        <v>108</v>
      </c>
      <c r="C109" s="114"/>
      <c r="D109" s="114"/>
      <c r="E109" s="112" t="s">
        <v>18</v>
      </c>
      <c r="F109" s="63">
        <v>65</v>
      </c>
      <c r="G109" s="44">
        <v>62</v>
      </c>
      <c r="H109" s="44">
        <v>55.5</v>
      </c>
      <c r="I109" s="109"/>
    </row>
    <row r="110" spans="1:9" s="110" customFormat="1" ht="23.25" customHeight="1">
      <c r="A110" s="34">
        <f t="shared" si="1"/>
        <v>84</v>
      </c>
      <c r="B110" s="113" t="s">
        <v>109</v>
      </c>
      <c r="C110" s="114"/>
      <c r="D110" s="114"/>
      <c r="E110" s="112" t="s">
        <v>18</v>
      </c>
      <c r="F110" s="63">
        <v>125</v>
      </c>
      <c r="G110" s="44">
        <v>116</v>
      </c>
      <c r="H110" s="44">
        <v>113.5</v>
      </c>
      <c r="I110" s="109"/>
    </row>
    <row r="111" spans="1:9" s="110" customFormat="1" ht="23.25" customHeight="1">
      <c r="A111" s="34">
        <f t="shared" si="1"/>
        <v>85</v>
      </c>
      <c r="B111" s="113" t="s">
        <v>110</v>
      </c>
      <c r="C111" s="114"/>
      <c r="D111" s="114"/>
      <c r="E111" s="112" t="s">
        <v>18</v>
      </c>
      <c r="F111" s="63">
        <v>60</v>
      </c>
      <c r="G111" s="44">
        <v>58</v>
      </c>
      <c r="H111" s="44">
        <v>50.7</v>
      </c>
      <c r="I111" s="109"/>
    </row>
    <row r="112" spans="1:9" s="110" customFormat="1" ht="27.75" customHeight="1">
      <c r="A112" s="34">
        <f t="shared" si="1"/>
        <v>86</v>
      </c>
      <c r="B112" s="115" t="s">
        <v>111</v>
      </c>
      <c r="C112" s="115"/>
      <c r="D112" s="115"/>
      <c r="E112" s="116" t="s">
        <v>112</v>
      </c>
      <c r="F112" s="63">
        <v>100</v>
      </c>
      <c r="G112" s="44">
        <v>93</v>
      </c>
      <c r="H112" s="44">
        <v>91.9</v>
      </c>
      <c r="I112" s="109"/>
    </row>
    <row r="113" spans="1:9" s="110" customFormat="1" ht="27.75" customHeight="1">
      <c r="A113" s="34">
        <f t="shared" si="1"/>
        <v>87</v>
      </c>
      <c r="B113" s="117" t="s">
        <v>113</v>
      </c>
      <c r="C113" s="117"/>
      <c r="D113" s="117"/>
      <c r="E113" s="118" t="s">
        <v>112</v>
      </c>
      <c r="F113" s="63">
        <v>269</v>
      </c>
      <c r="G113" s="44">
        <v>275</v>
      </c>
      <c r="H113" s="44">
        <v>224.5</v>
      </c>
      <c r="I113" s="109"/>
    </row>
    <row r="114" spans="1:9" s="110" customFormat="1" ht="27.75" customHeight="1">
      <c r="A114" s="34">
        <f t="shared" si="1"/>
        <v>88</v>
      </c>
      <c r="B114" s="117" t="s">
        <v>114</v>
      </c>
      <c r="C114" s="117"/>
      <c r="D114" s="117"/>
      <c r="E114" s="118" t="s">
        <v>115</v>
      </c>
      <c r="F114" s="63">
        <v>220</v>
      </c>
      <c r="G114" s="70">
        <v>213</v>
      </c>
      <c r="H114" s="70">
        <v>199.9</v>
      </c>
      <c r="I114" s="109"/>
    </row>
    <row r="115" spans="1:9" s="110" customFormat="1" ht="27.75" customHeight="1">
      <c r="A115" s="34">
        <f t="shared" si="1"/>
        <v>89</v>
      </c>
      <c r="B115" s="117" t="s">
        <v>116</v>
      </c>
      <c r="C115" s="117"/>
      <c r="D115" s="117"/>
      <c r="E115" s="118" t="s">
        <v>112</v>
      </c>
      <c r="F115" s="102">
        <v>125</v>
      </c>
      <c r="G115" s="119">
        <v>122</v>
      </c>
      <c r="H115" s="119">
        <v>119.9</v>
      </c>
      <c r="I115" s="109"/>
    </row>
    <row r="116" spans="1:9" s="110" customFormat="1" ht="27.75" customHeight="1">
      <c r="A116" s="34">
        <f t="shared" si="1"/>
        <v>90</v>
      </c>
      <c r="B116" s="117" t="s">
        <v>117</v>
      </c>
      <c r="C116" s="117"/>
      <c r="D116" s="117"/>
      <c r="E116" s="118" t="s">
        <v>112</v>
      </c>
      <c r="F116" s="102">
        <v>74</v>
      </c>
      <c r="G116" s="119">
        <v>72</v>
      </c>
      <c r="H116" s="119">
        <v>68.3</v>
      </c>
      <c r="I116" s="109"/>
    </row>
    <row r="117" spans="1:9" s="110" customFormat="1" ht="27.75" customHeight="1">
      <c r="A117" s="34">
        <f t="shared" si="1"/>
        <v>91</v>
      </c>
      <c r="B117" s="120" t="s">
        <v>118</v>
      </c>
      <c r="C117" s="120"/>
      <c r="D117" s="120"/>
      <c r="E117" s="118" t="s">
        <v>112</v>
      </c>
      <c r="F117" s="102">
        <v>120</v>
      </c>
      <c r="G117" s="119">
        <v>110</v>
      </c>
      <c r="H117" s="119">
        <v>106.9</v>
      </c>
      <c r="I117" s="109"/>
    </row>
    <row r="118" spans="1:9" s="110" customFormat="1" ht="27.75" customHeight="1">
      <c r="A118" s="34">
        <f t="shared" si="1"/>
        <v>92</v>
      </c>
      <c r="B118" s="121" t="s">
        <v>119</v>
      </c>
      <c r="C118" s="121"/>
      <c r="D118" s="121"/>
      <c r="E118" s="118" t="s">
        <v>120</v>
      </c>
      <c r="F118" s="63">
        <v>70</v>
      </c>
      <c r="G118" s="44">
        <v>65</v>
      </c>
      <c r="H118" s="44">
        <v>63.7</v>
      </c>
      <c r="I118" s="109"/>
    </row>
    <row r="119" spans="1:9" s="110" customFormat="1" ht="27.75" customHeight="1">
      <c r="A119" s="34">
        <f t="shared" si="1"/>
        <v>93</v>
      </c>
      <c r="B119" s="122" t="s">
        <v>121</v>
      </c>
      <c r="C119" s="123"/>
      <c r="D119" s="124"/>
      <c r="E119" s="125" t="s">
        <v>120</v>
      </c>
      <c r="F119" s="63">
        <v>80</v>
      </c>
      <c r="G119" s="44">
        <v>72</v>
      </c>
      <c r="H119" s="44"/>
      <c r="I119" s="109"/>
    </row>
    <row r="120" spans="1:9" s="128" customFormat="1" ht="27.75" customHeight="1">
      <c r="A120" s="34">
        <f t="shared" si="1"/>
        <v>94</v>
      </c>
      <c r="B120" s="117" t="s">
        <v>122</v>
      </c>
      <c r="C120" s="117"/>
      <c r="D120" s="117"/>
      <c r="E120" s="118" t="s">
        <v>120</v>
      </c>
      <c r="F120" s="126">
        <v>85</v>
      </c>
      <c r="G120" s="44">
        <v>78</v>
      </c>
      <c r="H120" s="44">
        <v>75.6</v>
      </c>
      <c r="I120" s="127"/>
    </row>
    <row r="121" spans="1:9" s="128" customFormat="1" ht="27.75" customHeight="1">
      <c r="A121" s="34">
        <f t="shared" si="1"/>
        <v>95</v>
      </c>
      <c r="B121" s="117" t="s">
        <v>123</v>
      </c>
      <c r="C121" s="117"/>
      <c r="D121" s="117"/>
      <c r="E121" s="118" t="s">
        <v>120</v>
      </c>
      <c r="F121" s="126">
        <v>69</v>
      </c>
      <c r="G121" s="44">
        <v>65</v>
      </c>
      <c r="H121" s="44">
        <v>63.5</v>
      </c>
      <c r="I121" s="127"/>
    </row>
    <row r="122" spans="1:9" s="128" customFormat="1" ht="27.75" customHeight="1">
      <c r="A122" s="34">
        <f t="shared" si="1"/>
        <v>96</v>
      </c>
      <c r="B122" s="117" t="s">
        <v>124</v>
      </c>
      <c r="C122" s="117"/>
      <c r="D122" s="117"/>
      <c r="E122" s="118" t="s">
        <v>120</v>
      </c>
      <c r="F122" s="126">
        <v>69</v>
      </c>
      <c r="G122" s="44">
        <v>65</v>
      </c>
      <c r="H122" s="44">
        <v>63.5</v>
      </c>
      <c r="I122" s="127"/>
    </row>
    <row r="123" spans="1:9" s="128" customFormat="1" ht="27.75" customHeight="1">
      <c r="A123" s="129">
        <f t="shared" si="1"/>
        <v>97</v>
      </c>
      <c r="B123" s="117" t="s">
        <v>125</v>
      </c>
      <c r="C123" s="117"/>
      <c r="D123" s="117"/>
      <c r="E123" s="118" t="s">
        <v>18</v>
      </c>
      <c r="F123" s="63">
        <v>115</v>
      </c>
      <c r="G123" s="44">
        <v>107</v>
      </c>
      <c r="H123" s="44"/>
      <c r="I123" s="127"/>
    </row>
    <row r="124" spans="1:9" s="128" customFormat="1" ht="27.75" customHeight="1">
      <c r="A124" s="129">
        <f t="shared" si="1"/>
        <v>98</v>
      </c>
      <c r="B124" s="117" t="s">
        <v>126</v>
      </c>
      <c r="C124" s="117"/>
      <c r="D124" s="117"/>
      <c r="E124" s="118" t="s">
        <v>18</v>
      </c>
      <c r="F124" s="63">
        <v>115</v>
      </c>
      <c r="G124" s="44">
        <v>107</v>
      </c>
      <c r="H124" s="44"/>
      <c r="I124" s="127"/>
    </row>
    <row r="125" spans="1:9" s="128" customFormat="1" ht="23.25" customHeight="1">
      <c r="A125" s="34">
        <f t="shared" si="1"/>
        <v>99</v>
      </c>
      <c r="B125" s="130" t="s">
        <v>127</v>
      </c>
      <c r="C125" s="130"/>
      <c r="D125" s="130"/>
      <c r="E125" s="131" t="s">
        <v>106</v>
      </c>
      <c r="F125" s="126">
        <v>94</v>
      </c>
      <c r="G125" s="132">
        <v>98</v>
      </c>
      <c r="H125" s="44">
        <v>85</v>
      </c>
      <c r="I125" s="127"/>
    </row>
    <row r="126" spans="1:9" s="128" customFormat="1" ht="23.25" customHeight="1">
      <c r="A126" s="34">
        <f t="shared" si="1"/>
        <v>100</v>
      </c>
      <c r="B126" s="40" t="s">
        <v>128</v>
      </c>
      <c r="C126" s="41"/>
      <c r="D126" s="130"/>
      <c r="E126" s="131" t="s">
        <v>106</v>
      </c>
      <c r="F126" s="126">
        <v>105</v>
      </c>
      <c r="G126" s="132">
        <v>95</v>
      </c>
      <c r="H126" s="44">
        <v>94</v>
      </c>
      <c r="I126" s="127"/>
    </row>
    <row r="127" spans="1:9" s="134" customFormat="1" ht="23.25" customHeight="1">
      <c r="A127" s="34">
        <f t="shared" si="1"/>
        <v>101</v>
      </c>
      <c r="B127" s="130" t="s">
        <v>129</v>
      </c>
      <c r="C127" s="130"/>
      <c r="D127" s="130"/>
      <c r="E127" s="131" t="s">
        <v>106</v>
      </c>
      <c r="F127" s="126">
        <v>110</v>
      </c>
      <c r="G127" s="132">
        <v>99</v>
      </c>
      <c r="H127" s="132">
        <v>98</v>
      </c>
      <c r="I127" s="133"/>
    </row>
    <row r="128" spans="1:9" s="134" customFormat="1" ht="23.25" customHeight="1">
      <c r="A128" s="129">
        <f t="shared" si="1"/>
        <v>102</v>
      </c>
      <c r="B128" s="130" t="s">
        <v>130</v>
      </c>
      <c r="C128" s="130"/>
      <c r="D128" s="130"/>
      <c r="E128" s="131" t="s">
        <v>106</v>
      </c>
      <c r="F128" s="126">
        <v>72</v>
      </c>
      <c r="G128" s="132">
        <v>69</v>
      </c>
      <c r="H128" s="132">
        <v>64.8</v>
      </c>
      <c r="I128" s="133"/>
    </row>
    <row r="129" spans="1:9" s="139" customFormat="1" ht="23.25" customHeight="1">
      <c r="A129" s="34">
        <f t="shared" si="1"/>
        <v>103</v>
      </c>
      <c r="B129" s="135" t="s">
        <v>131</v>
      </c>
      <c r="C129" s="135"/>
      <c r="D129" s="135"/>
      <c r="E129" s="136" t="s">
        <v>106</v>
      </c>
      <c r="F129" s="126">
        <v>130</v>
      </c>
      <c r="G129" s="137">
        <v>123</v>
      </c>
      <c r="H129" s="137">
        <v>119.5</v>
      </c>
      <c r="I129" s="138"/>
    </row>
    <row r="130" spans="1:9" s="139" customFormat="1" ht="23.25" customHeight="1">
      <c r="A130" s="34">
        <f t="shared" si="1"/>
        <v>0</v>
      </c>
      <c r="B130" s="135"/>
      <c r="C130" s="135"/>
      <c r="D130" s="135"/>
      <c r="E130" s="140"/>
      <c r="F130" s="141"/>
      <c r="G130" s="142"/>
      <c r="H130" s="137"/>
      <c r="I130" s="138"/>
    </row>
    <row r="131" spans="1:9" s="139" customFormat="1" ht="23.25" customHeight="1">
      <c r="A131" s="34">
        <f t="shared" si="1"/>
        <v>0</v>
      </c>
      <c r="B131" s="143" t="s">
        <v>132</v>
      </c>
      <c r="C131" s="143"/>
      <c r="D131" s="143"/>
      <c r="E131" s="143"/>
      <c r="F131" s="143"/>
      <c r="G131" s="143"/>
      <c r="H131" s="143"/>
      <c r="I131" s="138"/>
    </row>
    <row r="132" spans="1:9" s="139" customFormat="1" ht="23.25" customHeight="1">
      <c r="A132" s="129">
        <f t="shared" si="1"/>
        <v>104</v>
      </c>
      <c r="B132" s="144" t="s">
        <v>133</v>
      </c>
      <c r="C132" s="145"/>
      <c r="D132" s="145"/>
      <c r="E132" s="144" t="s">
        <v>18</v>
      </c>
      <c r="F132" s="145">
        <v>80</v>
      </c>
      <c r="G132" s="145">
        <v>76</v>
      </c>
      <c r="H132" s="145">
        <v>74.9</v>
      </c>
      <c r="I132" s="138"/>
    </row>
    <row r="133" spans="1:9" s="139" customFormat="1" ht="23.25" customHeight="1">
      <c r="A133" s="34">
        <f t="shared" si="1"/>
        <v>105</v>
      </c>
      <c r="B133" s="144" t="s">
        <v>134</v>
      </c>
      <c r="C133" s="145"/>
      <c r="D133" s="145"/>
      <c r="E133" s="144" t="s">
        <v>18</v>
      </c>
      <c r="F133" s="145">
        <v>80</v>
      </c>
      <c r="G133" s="145">
        <v>76</v>
      </c>
      <c r="H133" s="145">
        <v>74.9</v>
      </c>
      <c r="I133" s="138"/>
    </row>
    <row r="134" spans="1:9" s="139" customFormat="1" ht="23.25" customHeight="1">
      <c r="A134" s="34">
        <f t="shared" si="1"/>
        <v>106</v>
      </c>
      <c r="B134" s="146" t="s">
        <v>135</v>
      </c>
      <c r="C134" s="147"/>
      <c r="D134" s="147"/>
      <c r="E134" s="146" t="s">
        <v>18</v>
      </c>
      <c r="F134" s="147">
        <v>80</v>
      </c>
      <c r="G134" s="147">
        <v>73</v>
      </c>
      <c r="H134" s="147"/>
      <c r="I134" s="138"/>
    </row>
    <row r="135" spans="1:9" s="139" customFormat="1" ht="23.25" customHeight="1">
      <c r="A135" s="34">
        <f t="shared" si="1"/>
        <v>0</v>
      </c>
      <c r="B135" s="143"/>
      <c r="C135" s="143"/>
      <c r="D135" s="143"/>
      <c r="E135" s="143"/>
      <c r="F135" s="143"/>
      <c r="G135" s="143"/>
      <c r="H135" s="143"/>
      <c r="I135" s="138"/>
    </row>
    <row r="136" spans="1:9" s="139" customFormat="1" ht="23.25" customHeight="1">
      <c r="A136" s="129">
        <f t="shared" si="1"/>
        <v>107</v>
      </c>
      <c r="B136" s="36" t="s">
        <v>136</v>
      </c>
      <c r="C136" s="148"/>
      <c r="D136" s="148"/>
      <c r="E136" s="149" t="s">
        <v>18</v>
      </c>
      <c r="F136" s="42">
        <v>45</v>
      </c>
      <c r="G136" s="43"/>
      <c r="H136" s="44"/>
      <c r="I136" s="138"/>
    </row>
    <row r="137" spans="1:9" s="139" customFormat="1" ht="23.25" customHeight="1">
      <c r="A137" s="34">
        <f t="shared" si="1"/>
        <v>108</v>
      </c>
      <c r="B137" s="36" t="s">
        <v>137</v>
      </c>
      <c r="C137" s="148"/>
      <c r="D137" s="148"/>
      <c r="E137" s="149" t="s">
        <v>138</v>
      </c>
      <c r="F137" s="42">
        <v>72</v>
      </c>
      <c r="G137" s="43">
        <v>57</v>
      </c>
      <c r="H137" s="44">
        <v>54.9</v>
      </c>
      <c r="I137" s="138"/>
    </row>
    <row r="138" spans="1:9" s="139" customFormat="1" ht="26.25" customHeight="1">
      <c r="A138" s="34">
        <f t="shared" si="1"/>
        <v>109</v>
      </c>
      <c r="B138" s="150" t="s">
        <v>139</v>
      </c>
      <c r="C138" s="150"/>
      <c r="D138" s="150"/>
      <c r="E138" s="149" t="s">
        <v>138</v>
      </c>
      <c r="F138" s="42">
        <v>95</v>
      </c>
      <c r="G138" s="43">
        <v>89</v>
      </c>
      <c r="H138" s="44">
        <v>84.5</v>
      </c>
      <c r="I138" s="138"/>
    </row>
    <row r="139" spans="1:9" s="139" customFormat="1" ht="26.25" customHeight="1">
      <c r="A139" s="34">
        <f t="shared" si="1"/>
        <v>110</v>
      </c>
      <c r="B139" s="150" t="s">
        <v>140</v>
      </c>
      <c r="C139" s="150"/>
      <c r="D139" s="150"/>
      <c r="E139" s="149"/>
      <c r="F139" s="42">
        <v>499</v>
      </c>
      <c r="G139" s="43"/>
      <c r="H139" s="44">
        <v>475.2</v>
      </c>
      <c r="I139" s="138"/>
    </row>
    <row r="140" spans="1:9" s="110" customFormat="1" ht="26.25" customHeight="1">
      <c r="A140" s="34">
        <f>IF(F140&lt;&gt;"",MAX(A$1:A138)+1," ")</f>
        <v>110</v>
      </c>
      <c r="B140" s="151" t="s">
        <v>141</v>
      </c>
      <c r="C140" s="151"/>
      <c r="D140" s="151"/>
      <c r="E140" s="152" t="s">
        <v>18</v>
      </c>
      <c r="F140" s="153">
        <v>55</v>
      </c>
      <c r="G140" s="84">
        <v>49</v>
      </c>
      <c r="H140" s="154">
        <v>47.9</v>
      </c>
      <c r="I140" s="109"/>
    </row>
    <row r="141" spans="1:9" s="110" customFormat="1" ht="26.25" customHeight="1">
      <c r="A141" s="34">
        <f aca="true" t="shared" si="2" ref="A141:A467">IF(F141&lt;&gt;"",MAX(A$1:A140)+1," ")</f>
        <v>111</v>
      </c>
      <c r="B141" s="151" t="s">
        <v>142</v>
      </c>
      <c r="C141" s="151"/>
      <c r="D141" s="151"/>
      <c r="E141" s="152" t="s">
        <v>18</v>
      </c>
      <c r="F141" s="153">
        <v>55</v>
      </c>
      <c r="G141" s="84">
        <v>49</v>
      </c>
      <c r="H141" s="154">
        <v>47.9</v>
      </c>
      <c r="I141" s="109"/>
    </row>
    <row r="142" spans="1:9" s="110" customFormat="1" ht="26.25" customHeight="1">
      <c r="A142" s="34">
        <f t="shared" si="2"/>
        <v>112</v>
      </c>
      <c r="B142" s="151" t="s">
        <v>143</v>
      </c>
      <c r="C142" s="151"/>
      <c r="D142" s="151"/>
      <c r="E142" s="152" t="s">
        <v>18</v>
      </c>
      <c r="F142" s="153">
        <v>55</v>
      </c>
      <c r="G142" s="84">
        <v>49</v>
      </c>
      <c r="H142" s="154">
        <v>47.9</v>
      </c>
      <c r="I142" s="109"/>
    </row>
    <row r="143" spans="1:9" s="110" customFormat="1" ht="25.5" customHeight="1">
      <c r="A143" s="34">
        <f t="shared" si="2"/>
        <v>113</v>
      </c>
      <c r="B143" s="151" t="s">
        <v>144</v>
      </c>
      <c r="C143" s="151"/>
      <c r="D143" s="151"/>
      <c r="E143" s="152" t="s">
        <v>18</v>
      </c>
      <c r="F143" s="153">
        <v>50</v>
      </c>
      <c r="G143" s="84">
        <v>45</v>
      </c>
      <c r="H143" s="154">
        <v>44.6</v>
      </c>
      <c r="I143" s="109"/>
    </row>
    <row r="144" spans="1:9" s="110" customFormat="1" ht="25.5" customHeight="1">
      <c r="A144" s="34">
        <f t="shared" si="2"/>
        <v>114</v>
      </c>
      <c r="B144" s="151" t="s">
        <v>145</v>
      </c>
      <c r="C144" s="151"/>
      <c r="D144" s="151"/>
      <c r="E144" s="152" t="s">
        <v>18</v>
      </c>
      <c r="F144" s="153">
        <v>298</v>
      </c>
      <c r="G144" s="84">
        <v>249</v>
      </c>
      <c r="H144" s="154">
        <v>271.5</v>
      </c>
      <c r="I144" s="109"/>
    </row>
    <row r="145" spans="1:9" s="110" customFormat="1" ht="25.5" customHeight="1">
      <c r="A145" s="34">
        <f t="shared" si="2"/>
        <v>115</v>
      </c>
      <c r="B145" s="151" t="s">
        <v>146</v>
      </c>
      <c r="C145" s="151"/>
      <c r="D145" s="151"/>
      <c r="E145" s="152" t="s">
        <v>147</v>
      </c>
      <c r="F145" s="153">
        <v>250</v>
      </c>
      <c r="G145" s="84">
        <v>228</v>
      </c>
      <c r="H145" s="154"/>
      <c r="I145" s="109"/>
    </row>
    <row r="146" spans="1:9" s="110" customFormat="1" ht="25.5" customHeight="1">
      <c r="A146" s="34">
        <f t="shared" si="2"/>
        <v>116</v>
      </c>
      <c r="B146" s="155" t="s">
        <v>148</v>
      </c>
      <c r="C146" s="156"/>
      <c r="D146" s="157"/>
      <c r="E146" s="152" t="s">
        <v>147</v>
      </c>
      <c r="F146" s="153">
        <v>165</v>
      </c>
      <c r="G146" s="84">
        <v>160</v>
      </c>
      <c r="H146" s="154">
        <v>149.9</v>
      </c>
      <c r="I146" s="109"/>
    </row>
    <row r="147" spans="1:9" s="110" customFormat="1" ht="25.5" customHeight="1">
      <c r="A147" s="34">
        <f t="shared" si="2"/>
        <v>117</v>
      </c>
      <c r="B147" s="155" t="s">
        <v>149</v>
      </c>
      <c r="C147" s="156"/>
      <c r="D147" s="157"/>
      <c r="E147" s="152" t="s">
        <v>147</v>
      </c>
      <c r="F147" s="153">
        <v>68</v>
      </c>
      <c r="G147" s="84">
        <v>63</v>
      </c>
      <c r="H147" s="154"/>
      <c r="I147" s="109"/>
    </row>
    <row r="148" spans="1:9" s="110" customFormat="1" ht="25.5" customHeight="1">
      <c r="A148" s="34">
        <f t="shared" si="2"/>
        <v>118</v>
      </c>
      <c r="B148" s="155" t="s">
        <v>150</v>
      </c>
      <c r="C148" s="156"/>
      <c r="D148" s="157"/>
      <c r="E148" s="152" t="s">
        <v>147</v>
      </c>
      <c r="F148" s="153">
        <v>75</v>
      </c>
      <c r="G148" s="84">
        <v>69</v>
      </c>
      <c r="H148" s="154"/>
      <c r="I148" s="109"/>
    </row>
    <row r="149" spans="1:9" s="110" customFormat="1" ht="25.5" customHeight="1">
      <c r="A149" s="34">
        <f t="shared" si="2"/>
        <v>119</v>
      </c>
      <c r="B149" s="155" t="s">
        <v>151</v>
      </c>
      <c r="C149" s="156"/>
      <c r="D149" s="157"/>
      <c r="E149" s="152" t="s">
        <v>147</v>
      </c>
      <c r="F149" s="153">
        <v>80</v>
      </c>
      <c r="G149" s="84">
        <v>75</v>
      </c>
      <c r="H149" s="154"/>
      <c r="I149" s="109"/>
    </row>
    <row r="150" spans="1:9" s="110" customFormat="1" ht="25.5" customHeight="1">
      <c r="A150" s="34">
        <f t="shared" si="2"/>
        <v>120</v>
      </c>
      <c r="B150" s="155" t="s">
        <v>152</v>
      </c>
      <c r="C150" s="156"/>
      <c r="D150" s="157"/>
      <c r="E150" s="152" t="s">
        <v>153</v>
      </c>
      <c r="F150" s="153">
        <v>170</v>
      </c>
      <c r="G150" s="84">
        <v>156</v>
      </c>
      <c r="H150" s="154">
        <v>153.9</v>
      </c>
      <c r="I150" s="109"/>
    </row>
    <row r="151" spans="1:9" s="110" customFormat="1" ht="25.5" customHeight="1">
      <c r="A151" s="34">
        <f t="shared" si="2"/>
        <v>121</v>
      </c>
      <c r="B151" s="155" t="s">
        <v>154</v>
      </c>
      <c r="C151" s="156"/>
      <c r="D151" s="157"/>
      <c r="E151" s="152" t="s">
        <v>18</v>
      </c>
      <c r="F151" s="153">
        <v>88</v>
      </c>
      <c r="G151" s="84">
        <v>84</v>
      </c>
      <c r="H151" s="154">
        <v>82.5</v>
      </c>
      <c r="I151" s="109"/>
    </row>
    <row r="152" spans="1:9" s="110" customFormat="1" ht="25.5" customHeight="1">
      <c r="A152" s="34">
        <f t="shared" si="2"/>
        <v>122</v>
      </c>
      <c r="B152" s="155" t="s">
        <v>155</v>
      </c>
      <c r="C152" s="156"/>
      <c r="D152" s="157"/>
      <c r="E152" s="152" t="s">
        <v>18</v>
      </c>
      <c r="F152" s="153">
        <v>125</v>
      </c>
      <c r="G152" s="84">
        <v>118</v>
      </c>
      <c r="H152" s="154">
        <v>114.7</v>
      </c>
      <c r="I152" s="109"/>
    </row>
    <row r="153" spans="1:9" s="110" customFormat="1" ht="25.5" customHeight="1">
      <c r="A153" s="34">
        <f t="shared" si="2"/>
        <v>123</v>
      </c>
      <c r="B153" s="155" t="s">
        <v>156</v>
      </c>
      <c r="C153" s="156"/>
      <c r="D153" s="157"/>
      <c r="E153" s="152" t="s">
        <v>18</v>
      </c>
      <c r="F153" s="153">
        <v>220</v>
      </c>
      <c r="G153" s="84">
        <v>118</v>
      </c>
      <c r="H153" s="154">
        <v>197.9</v>
      </c>
      <c r="I153" s="109"/>
    </row>
    <row r="154" spans="1:9" s="110" customFormat="1" ht="25.5" customHeight="1">
      <c r="A154" s="34">
        <f t="shared" si="2"/>
        <v>124</v>
      </c>
      <c r="B154" s="155" t="s">
        <v>157</v>
      </c>
      <c r="C154" s="156"/>
      <c r="D154" s="157"/>
      <c r="E154" s="152" t="s">
        <v>18</v>
      </c>
      <c r="F154" s="153">
        <v>210</v>
      </c>
      <c r="G154" s="84">
        <v>198</v>
      </c>
      <c r="H154" s="154">
        <v>192.5</v>
      </c>
      <c r="I154" s="109"/>
    </row>
    <row r="155" spans="1:9" s="110" customFormat="1" ht="25.5" customHeight="1">
      <c r="A155" s="34">
        <f t="shared" si="2"/>
        <v>125</v>
      </c>
      <c r="B155" s="155" t="s">
        <v>158</v>
      </c>
      <c r="C155" s="156"/>
      <c r="D155" s="157"/>
      <c r="E155" s="152" t="s">
        <v>18</v>
      </c>
      <c r="F155" s="153">
        <v>85</v>
      </c>
      <c r="G155" s="84">
        <v>77</v>
      </c>
      <c r="H155" s="154">
        <v>75.9</v>
      </c>
      <c r="I155" s="109"/>
    </row>
    <row r="156" spans="1:9" s="110" customFormat="1" ht="25.5" customHeight="1">
      <c r="A156" s="34">
        <f t="shared" si="2"/>
        <v>126</v>
      </c>
      <c r="B156" s="155" t="s">
        <v>159</v>
      </c>
      <c r="C156" s="156"/>
      <c r="D156" s="157"/>
      <c r="E156" s="152" t="s">
        <v>18</v>
      </c>
      <c r="F156" s="153">
        <v>60</v>
      </c>
      <c r="G156" s="84">
        <v>57</v>
      </c>
      <c r="H156" s="154">
        <v>53.9</v>
      </c>
      <c r="I156" s="109"/>
    </row>
    <row r="157" spans="1:9" s="110" customFormat="1" ht="25.5" customHeight="1">
      <c r="A157" s="34">
        <f t="shared" si="2"/>
        <v>127</v>
      </c>
      <c r="B157" s="155" t="s">
        <v>160</v>
      </c>
      <c r="C157" s="156"/>
      <c r="D157" s="157"/>
      <c r="E157" s="152" t="s">
        <v>70</v>
      </c>
      <c r="F157" s="153">
        <v>70</v>
      </c>
      <c r="G157" s="84">
        <v>65</v>
      </c>
      <c r="H157" s="154">
        <v>62.5</v>
      </c>
      <c r="I157" s="109"/>
    </row>
    <row r="158" spans="1:9" s="110" customFormat="1" ht="23.25" customHeight="1">
      <c r="A158" s="34">
        <f t="shared" si="2"/>
        <v>128</v>
      </c>
      <c r="B158" s="158" t="s">
        <v>161</v>
      </c>
      <c r="C158" s="158"/>
      <c r="D158" s="158"/>
      <c r="E158" s="159" t="s">
        <v>162</v>
      </c>
      <c r="F158" s="160">
        <v>80</v>
      </c>
      <c r="G158" s="161">
        <v>75</v>
      </c>
      <c r="H158" s="160">
        <v>69.9</v>
      </c>
      <c r="I158" s="109"/>
    </row>
    <row r="159" spans="1:9" s="128" customFormat="1" ht="25.5" customHeight="1">
      <c r="A159" s="34">
        <f t="shared" si="2"/>
        <v>129</v>
      </c>
      <c r="B159" s="41" t="s">
        <v>163</v>
      </c>
      <c r="C159" s="41"/>
      <c r="D159" s="130"/>
      <c r="E159" s="162" t="s">
        <v>18</v>
      </c>
      <c r="F159" s="42">
        <v>30</v>
      </c>
      <c r="G159" s="43">
        <v>27</v>
      </c>
      <c r="H159" s="44">
        <v>27.9</v>
      </c>
      <c r="I159" s="127"/>
    </row>
    <row r="160" spans="1:9" s="128" customFormat="1" ht="25.5" customHeight="1">
      <c r="A160" s="34">
        <f t="shared" si="2"/>
        <v>130</v>
      </c>
      <c r="B160" s="41" t="s">
        <v>164</v>
      </c>
      <c r="C160" s="41"/>
      <c r="D160" s="130"/>
      <c r="E160" s="162" t="s">
        <v>18</v>
      </c>
      <c r="F160" s="42">
        <v>89</v>
      </c>
      <c r="G160" s="43">
        <v>84</v>
      </c>
      <c r="H160" s="44"/>
      <c r="I160" s="127"/>
    </row>
    <row r="161" spans="1:9" s="128" customFormat="1" ht="25.5" customHeight="1">
      <c r="A161" s="34">
        <f t="shared" si="2"/>
        <v>131</v>
      </c>
      <c r="B161" s="41" t="s">
        <v>165</v>
      </c>
      <c r="C161" s="41"/>
      <c r="D161" s="130"/>
      <c r="E161" s="162" t="s">
        <v>18</v>
      </c>
      <c r="F161" s="42">
        <v>35</v>
      </c>
      <c r="G161" s="43">
        <v>33</v>
      </c>
      <c r="H161" s="44">
        <v>31.7</v>
      </c>
      <c r="I161" s="127"/>
    </row>
    <row r="162" spans="1:9" s="128" customFormat="1" ht="25.5" customHeight="1">
      <c r="A162" s="34">
        <f t="shared" si="2"/>
        <v>132</v>
      </c>
      <c r="B162" s="41" t="s">
        <v>166</v>
      </c>
      <c r="C162" s="41"/>
      <c r="D162" s="130"/>
      <c r="E162" s="162" t="s">
        <v>167</v>
      </c>
      <c r="F162" s="42">
        <v>35</v>
      </c>
      <c r="G162" s="43">
        <v>33</v>
      </c>
      <c r="H162" s="44">
        <v>31.7</v>
      </c>
      <c r="I162" s="127"/>
    </row>
    <row r="163" spans="1:9" s="128" customFormat="1" ht="25.5" customHeight="1">
      <c r="A163" s="34">
        <f t="shared" si="2"/>
        <v>133</v>
      </c>
      <c r="B163" s="41" t="s">
        <v>168</v>
      </c>
      <c r="C163" s="41"/>
      <c r="D163" s="130"/>
      <c r="E163" s="162" t="s">
        <v>18</v>
      </c>
      <c r="F163" s="42">
        <v>55</v>
      </c>
      <c r="G163" s="43">
        <v>51</v>
      </c>
      <c r="H163" s="44">
        <v>49.8</v>
      </c>
      <c r="I163" s="127"/>
    </row>
    <row r="164" spans="1:9" s="128" customFormat="1" ht="25.5" customHeight="1">
      <c r="A164" s="34">
        <f t="shared" si="2"/>
        <v>134</v>
      </c>
      <c r="B164" s="56" t="s">
        <v>169</v>
      </c>
      <c r="C164" s="56"/>
      <c r="D164" s="56"/>
      <c r="E164" s="162" t="s">
        <v>18</v>
      </c>
      <c r="F164" s="42">
        <v>72</v>
      </c>
      <c r="G164" s="43"/>
      <c r="H164" s="44">
        <v>69.9</v>
      </c>
      <c r="I164" s="127"/>
    </row>
    <row r="165" spans="1:9" s="128" customFormat="1" ht="25.5" customHeight="1">
      <c r="A165" s="34">
        <f t="shared" si="2"/>
        <v>135</v>
      </c>
      <c r="B165" s="56" t="s">
        <v>170</v>
      </c>
      <c r="C165" s="56"/>
      <c r="D165" s="56"/>
      <c r="E165" s="162" t="s">
        <v>18</v>
      </c>
      <c r="F165" s="42">
        <v>134</v>
      </c>
      <c r="G165" s="43"/>
      <c r="H165" s="44">
        <v>122.5</v>
      </c>
      <c r="I165" s="127"/>
    </row>
    <row r="166" spans="1:9" s="128" customFormat="1" ht="25.5" customHeight="1">
      <c r="A166" s="34">
        <f t="shared" si="2"/>
        <v>136</v>
      </c>
      <c r="B166" s="56" t="s">
        <v>171</v>
      </c>
      <c r="C166" s="56"/>
      <c r="D166" s="56"/>
      <c r="E166" s="162" t="s">
        <v>172</v>
      </c>
      <c r="F166" s="42">
        <v>78</v>
      </c>
      <c r="G166" s="43"/>
      <c r="H166" s="44">
        <v>69.9</v>
      </c>
      <c r="I166" s="127"/>
    </row>
    <row r="167" spans="1:9" s="128" customFormat="1" ht="25.5" customHeight="1">
      <c r="A167" s="34">
        <f t="shared" si="2"/>
        <v>137</v>
      </c>
      <c r="B167" s="56" t="s">
        <v>173</v>
      </c>
      <c r="C167" s="56"/>
      <c r="D167" s="56"/>
      <c r="E167" s="162" t="s">
        <v>18</v>
      </c>
      <c r="F167" s="42">
        <v>72</v>
      </c>
      <c r="G167" s="43">
        <v>67</v>
      </c>
      <c r="H167" s="44">
        <v>65.9</v>
      </c>
      <c r="I167" s="127"/>
    </row>
    <row r="168" spans="1:9" s="128" customFormat="1" ht="25.5" customHeight="1">
      <c r="A168" s="34">
        <f t="shared" si="2"/>
        <v>138</v>
      </c>
      <c r="B168" s="56" t="s">
        <v>174</v>
      </c>
      <c r="C168" s="56"/>
      <c r="D168" s="56"/>
      <c r="E168" s="162" t="s">
        <v>18</v>
      </c>
      <c r="F168" s="42">
        <v>49</v>
      </c>
      <c r="G168" s="43"/>
      <c r="H168" s="44">
        <v>43.9</v>
      </c>
      <c r="I168" s="127"/>
    </row>
    <row r="169" spans="1:9" s="128" customFormat="1" ht="26.25" customHeight="1">
      <c r="A169" s="34">
        <f t="shared" si="2"/>
        <v>139</v>
      </c>
      <c r="B169" s="56" t="s">
        <v>175</v>
      </c>
      <c r="C169" s="56"/>
      <c r="D169" s="56"/>
      <c r="E169" s="162" t="s">
        <v>18</v>
      </c>
      <c r="F169" s="42">
        <v>95</v>
      </c>
      <c r="G169" s="43">
        <v>90</v>
      </c>
      <c r="H169" s="44">
        <v>87.9</v>
      </c>
      <c r="I169" s="127"/>
    </row>
    <row r="170" spans="1:9" s="128" customFormat="1" ht="26.25" customHeight="1">
      <c r="A170" s="34">
        <f t="shared" si="2"/>
        <v>140</v>
      </c>
      <c r="B170" s="56" t="s">
        <v>176</v>
      </c>
      <c r="C170" s="56"/>
      <c r="D170" s="56"/>
      <c r="E170" s="162" t="s">
        <v>18</v>
      </c>
      <c r="F170" s="42">
        <v>98</v>
      </c>
      <c r="G170" s="43">
        <v>91</v>
      </c>
      <c r="H170" s="44">
        <v>89.7</v>
      </c>
      <c r="I170" s="127"/>
    </row>
    <row r="171" spans="1:9" s="128" customFormat="1" ht="26.25" customHeight="1">
      <c r="A171" s="34">
        <f t="shared" si="2"/>
        <v>141</v>
      </c>
      <c r="B171" s="56" t="s">
        <v>177</v>
      </c>
      <c r="C171" s="56"/>
      <c r="D171" s="56"/>
      <c r="E171" s="162" t="s">
        <v>18</v>
      </c>
      <c r="F171" s="42">
        <v>100</v>
      </c>
      <c r="G171" s="43">
        <v>95</v>
      </c>
      <c r="H171" s="44">
        <v>92.5</v>
      </c>
      <c r="I171" s="127"/>
    </row>
    <row r="172" spans="1:9" s="110" customFormat="1" ht="26.25" customHeight="1">
      <c r="A172" s="34">
        <f t="shared" si="2"/>
        <v>142</v>
      </c>
      <c r="B172" s="163" t="s">
        <v>178</v>
      </c>
      <c r="C172" s="163"/>
      <c r="D172" s="163"/>
      <c r="E172" s="162" t="s">
        <v>18</v>
      </c>
      <c r="F172" s="164">
        <v>98</v>
      </c>
      <c r="G172" s="49">
        <v>91</v>
      </c>
      <c r="H172" s="50">
        <v>88.4</v>
      </c>
      <c r="I172" s="109"/>
    </row>
    <row r="173" spans="1:9" s="110" customFormat="1" ht="23.25" customHeight="1">
      <c r="A173" s="34">
        <f t="shared" si="2"/>
        <v>0</v>
      </c>
      <c r="B173" s="165" t="s">
        <v>179</v>
      </c>
      <c r="C173" s="165"/>
      <c r="D173" s="165"/>
      <c r="E173" s="165"/>
      <c r="F173" s="165"/>
      <c r="G173" s="165"/>
      <c r="H173" s="165"/>
      <c r="I173" s="109"/>
    </row>
    <row r="174" spans="1:9" s="110" customFormat="1" ht="23.25" customHeight="1">
      <c r="A174" s="34">
        <f t="shared" si="2"/>
        <v>143</v>
      </c>
      <c r="B174" s="166" t="s">
        <v>180</v>
      </c>
      <c r="C174" s="166"/>
      <c r="D174" s="166"/>
      <c r="E174" s="162" t="s">
        <v>181</v>
      </c>
      <c r="F174" s="167">
        <v>136</v>
      </c>
      <c r="G174" s="50">
        <v>126</v>
      </c>
      <c r="H174" s="50">
        <v>128.9</v>
      </c>
      <c r="I174" s="109"/>
    </row>
    <row r="175" spans="1:9" s="110" customFormat="1" ht="23.25" customHeight="1">
      <c r="A175" s="34">
        <f t="shared" si="2"/>
        <v>144</v>
      </c>
      <c r="B175" s="166" t="s">
        <v>182</v>
      </c>
      <c r="C175" s="166"/>
      <c r="D175" s="166"/>
      <c r="E175" s="162"/>
      <c r="F175" s="167">
        <v>135</v>
      </c>
      <c r="G175" s="50"/>
      <c r="H175" s="50">
        <v>122.8</v>
      </c>
      <c r="I175" s="109"/>
    </row>
    <row r="176" spans="1:9" s="110" customFormat="1" ht="23.25" customHeight="1">
      <c r="A176" s="34">
        <f t="shared" si="2"/>
        <v>145</v>
      </c>
      <c r="B176" s="168" t="s">
        <v>183</v>
      </c>
      <c r="C176" s="168"/>
      <c r="D176" s="168"/>
      <c r="E176" s="162" t="s">
        <v>18</v>
      </c>
      <c r="F176" s="167">
        <v>60</v>
      </c>
      <c r="G176" s="50">
        <v>90</v>
      </c>
      <c r="H176" s="50">
        <v>55.5</v>
      </c>
      <c r="I176" s="109"/>
    </row>
    <row r="177" spans="1:9" s="110" customFormat="1" ht="23.25" customHeight="1">
      <c r="A177" s="34">
        <f t="shared" si="2"/>
        <v>146</v>
      </c>
      <c r="B177" s="168" t="s">
        <v>184</v>
      </c>
      <c r="C177" s="168"/>
      <c r="D177" s="168"/>
      <c r="E177" s="162" t="s">
        <v>18</v>
      </c>
      <c r="F177" s="167">
        <v>60</v>
      </c>
      <c r="G177" s="50"/>
      <c r="H177" s="50">
        <v>55.9</v>
      </c>
      <c r="I177" s="109"/>
    </row>
    <row r="178" spans="1:9" s="110" customFormat="1" ht="23.25" customHeight="1">
      <c r="A178" s="34">
        <f t="shared" si="2"/>
        <v>147</v>
      </c>
      <c r="B178" s="168" t="s">
        <v>185</v>
      </c>
      <c r="C178" s="168"/>
      <c r="D178" s="168"/>
      <c r="E178" s="162"/>
      <c r="F178" s="167">
        <v>175</v>
      </c>
      <c r="G178" s="50"/>
      <c r="H178" s="50">
        <v>158.9</v>
      </c>
      <c r="I178" s="109"/>
    </row>
    <row r="179" spans="1:9" s="110" customFormat="1" ht="23.25" customHeight="1">
      <c r="A179" s="34">
        <f t="shared" si="2"/>
        <v>148</v>
      </c>
      <c r="B179" s="168" t="s">
        <v>186</v>
      </c>
      <c r="C179" s="168"/>
      <c r="D179" s="168"/>
      <c r="E179" s="162" t="s">
        <v>187</v>
      </c>
      <c r="F179" s="167">
        <v>80</v>
      </c>
      <c r="G179" s="50">
        <v>75</v>
      </c>
      <c r="H179" s="50">
        <v>72.5</v>
      </c>
      <c r="I179" s="109"/>
    </row>
    <row r="180" spans="1:9" s="110" customFormat="1" ht="23.25" customHeight="1">
      <c r="A180" s="34">
        <f t="shared" si="2"/>
        <v>149</v>
      </c>
      <c r="B180" s="168" t="s">
        <v>188</v>
      </c>
      <c r="C180" s="168"/>
      <c r="D180" s="168"/>
      <c r="E180" s="162"/>
      <c r="F180" s="167">
        <v>80</v>
      </c>
      <c r="G180" s="50"/>
      <c r="H180" s="50">
        <v>69.9</v>
      </c>
      <c r="I180" s="109"/>
    </row>
    <row r="181" spans="1:9" s="110" customFormat="1" ht="25.5" customHeight="1">
      <c r="A181" s="34">
        <f t="shared" si="2"/>
        <v>150</v>
      </c>
      <c r="B181" s="163" t="s">
        <v>189</v>
      </c>
      <c r="C181" s="163"/>
      <c r="D181" s="163"/>
      <c r="E181" s="162" t="s">
        <v>18</v>
      </c>
      <c r="F181" s="167">
        <v>89</v>
      </c>
      <c r="G181" s="50">
        <v>83</v>
      </c>
      <c r="H181" s="50">
        <v>81.9</v>
      </c>
      <c r="I181" s="109"/>
    </row>
    <row r="182" spans="1:9" s="110" customFormat="1" ht="25.5" customHeight="1">
      <c r="A182" s="34">
        <f t="shared" si="2"/>
        <v>151</v>
      </c>
      <c r="B182" s="163" t="s">
        <v>190</v>
      </c>
      <c r="C182" s="163"/>
      <c r="D182" s="163"/>
      <c r="E182" s="162" t="s">
        <v>18</v>
      </c>
      <c r="F182" s="167">
        <v>85</v>
      </c>
      <c r="G182" s="50">
        <v>81</v>
      </c>
      <c r="H182" s="50">
        <v>77.8</v>
      </c>
      <c r="I182" s="109"/>
    </row>
    <row r="183" spans="1:9" s="110" customFormat="1" ht="25.5" customHeight="1">
      <c r="A183" s="34">
        <f t="shared" si="2"/>
        <v>152</v>
      </c>
      <c r="B183" s="163" t="s">
        <v>191</v>
      </c>
      <c r="C183" s="163"/>
      <c r="D183" s="163"/>
      <c r="E183" s="162" t="s">
        <v>18</v>
      </c>
      <c r="F183" s="167">
        <v>90</v>
      </c>
      <c r="G183" s="50">
        <v>82</v>
      </c>
      <c r="H183" s="50"/>
      <c r="I183" s="109"/>
    </row>
    <row r="184" spans="1:9" s="110" customFormat="1" ht="25.5" customHeight="1">
      <c r="A184" s="34">
        <f t="shared" si="2"/>
        <v>153</v>
      </c>
      <c r="B184" s="163" t="s">
        <v>192</v>
      </c>
      <c r="C184" s="163"/>
      <c r="D184" s="163"/>
      <c r="E184" s="162" t="s">
        <v>181</v>
      </c>
      <c r="F184" s="167">
        <v>105</v>
      </c>
      <c r="G184" s="50">
        <v>98</v>
      </c>
      <c r="H184" s="50">
        <v>95.8</v>
      </c>
      <c r="I184" s="109"/>
    </row>
    <row r="185" spans="1:9" s="110" customFormat="1" ht="25.5" customHeight="1">
      <c r="A185" s="34">
        <f t="shared" si="2"/>
        <v>154</v>
      </c>
      <c r="B185" s="163" t="s">
        <v>193</v>
      </c>
      <c r="C185" s="163"/>
      <c r="D185" s="163"/>
      <c r="E185" s="162" t="s">
        <v>181</v>
      </c>
      <c r="F185" s="167">
        <v>168</v>
      </c>
      <c r="G185" s="50">
        <v>155</v>
      </c>
      <c r="H185" s="50">
        <v>152.7</v>
      </c>
      <c r="I185" s="109"/>
    </row>
    <row r="186" spans="1:9" s="110" customFormat="1" ht="25.5" customHeight="1">
      <c r="A186" s="34">
        <f t="shared" si="2"/>
        <v>155</v>
      </c>
      <c r="B186" s="163" t="s">
        <v>194</v>
      </c>
      <c r="C186" s="163"/>
      <c r="D186" s="163"/>
      <c r="E186" s="162" t="s">
        <v>181</v>
      </c>
      <c r="F186" s="167">
        <v>55</v>
      </c>
      <c r="G186" s="50"/>
      <c r="H186" s="50">
        <v>50.8</v>
      </c>
      <c r="I186" s="109"/>
    </row>
    <row r="187" spans="1:9" s="139" customFormat="1" ht="23.25" customHeight="1">
      <c r="A187" s="34">
        <f t="shared" si="2"/>
        <v>0</v>
      </c>
      <c r="B187" s="169" t="s">
        <v>195</v>
      </c>
      <c r="C187" s="169"/>
      <c r="D187" s="169"/>
      <c r="E187" s="169"/>
      <c r="F187" s="169"/>
      <c r="G187" s="169"/>
      <c r="H187" s="169"/>
      <c r="I187" s="138"/>
    </row>
    <row r="188" spans="1:9" s="139" customFormat="1" ht="23.25" customHeight="1">
      <c r="A188" s="34">
        <f t="shared" si="2"/>
        <v>156</v>
      </c>
      <c r="B188" s="170" t="s">
        <v>196</v>
      </c>
      <c r="C188" s="170"/>
      <c r="D188" s="170"/>
      <c r="E188" s="171" t="s">
        <v>197</v>
      </c>
      <c r="F188" s="38">
        <v>120</v>
      </c>
      <c r="G188" s="38">
        <v>110</v>
      </c>
      <c r="H188" s="38">
        <v>87</v>
      </c>
      <c r="I188" s="138"/>
    </row>
    <row r="189" spans="1:9" s="139" customFormat="1" ht="23.25" customHeight="1">
      <c r="A189" s="34">
        <f t="shared" si="2"/>
        <v>157</v>
      </c>
      <c r="B189" s="170" t="s">
        <v>198</v>
      </c>
      <c r="C189" s="170"/>
      <c r="D189" s="170"/>
      <c r="E189" s="171" t="s">
        <v>197</v>
      </c>
      <c r="F189" s="38">
        <v>120</v>
      </c>
      <c r="G189" s="38">
        <v>110</v>
      </c>
      <c r="H189" s="38">
        <v>95</v>
      </c>
      <c r="I189" s="138"/>
    </row>
    <row r="190" spans="1:9" s="139" customFormat="1" ht="23.25" customHeight="1">
      <c r="A190" s="34">
        <f t="shared" si="2"/>
        <v>158</v>
      </c>
      <c r="B190" s="170" t="s">
        <v>199</v>
      </c>
      <c r="C190" s="170"/>
      <c r="D190" s="170"/>
      <c r="E190" s="171" t="s">
        <v>197</v>
      </c>
      <c r="F190" s="38">
        <v>150</v>
      </c>
      <c r="G190" s="38">
        <v>145</v>
      </c>
      <c r="H190" s="38"/>
      <c r="I190" s="138"/>
    </row>
    <row r="191" spans="1:9" s="139" customFormat="1" ht="23.25" customHeight="1">
      <c r="A191" s="34">
        <f t="shared" si="2"/>
        <v>159</v>
      </c>
      <c r="B191" s="170" t="s">
        <v>200</v>
      </c>
      <c r="C191" s="170"/>
      <c r="D191" s="170"/>
      <c r="E191" s="171" t="s">
        <v>197</v>
      </c>
      <c r="F191" s="38">
        <v>150</v>
      </c>
      <c r="G191" s="38"/>
      <c r="H191" s="38">
        <v>136.7</v>
      </c>
      <c r="I191" s="138"/>
    </row>
    <row r="192" spans="1:9" s="139" customFormat="1" ht="23.25" customHeight="1">
      <c r="A192" s="34">
        <f t="shared" si="2"/>
        <v>160</v>
      </c>
      <c r="B192" s="170" t="s">
        <v>201</v>
      </c>
      <c r="C192" s="170"/>
      <c r="D192" s="170"/>
      <c r="E192" s="171" t="s">
        <v>181</v>
      </c>
      <c r="F192" s="38">
        <v>160</v>
      </c>
      <c r="G192" s="38">
        <v>155</v>
      </c>
      <c r="H192" s="38">
        <v>140</v>
      </c>
      <c r="I192" s="138"/>
    </row>
    <row r="193" spans="1:9" s="139" customFormat="1" ht="23.25" customHeight="1">
      <c r="A193" s="34">
        <f t="shared" si="2"/>
        <v>161</v>
      </c>
      <c r="B193" s="170" t="s">
        <v>202</v>
      </c>
      <c r="C193" s="170"/>
      <c r="D193" s="170"/>
      <c r="E193" s="171" t="s">
        <v>181</v>
      </c>
      <c r="F193" s="38">
        <v>80</v>
      </c>
      <c r="G193" s="38">
        <v>82</v>
      </c>
      <c r="H193" s="38">
        <v>73.9</v>
      </c>
      <c r="I193" s="138"/>
    </row>
    <row r="194" spans="1:9" s="139" customFormat="1" ht="23.25" customHeight="1">
      <c r="A194" s="34">
        <f t="shared" si="2"/>
        <v>162</v>
      </c>
      <c r="B194" s="170" t="s">
        <v>203</v>
      </c>
      <c r="C194" s="170"/>
      <c r="D194" s="170"/>
      <c r="E194" s="172" t="s">
        <v>18</v>
      </c>
      <c r="F194" s="38">
        <v>85</v>
      </c>
      <c r="G194" s="38"/>
      <c r="H194" s="38">
        <v>78.5</v>
      </c>
      <c r="I194" s="138"/>
    </row>
    <row r="195" spans="1:9" s="139" customFormat="1" ht="23.25" customHeight="1">
      <c r="A195" s="34">
        <f t="shared" si="2"/>
        <v>163</v>
      </c>
      <c r="B195" s="170" t="s">
        <v>204</v>
      </c>
      <c r="C195" s="170"/>
      <c r="D195" s="170"/>
      <c r="E195" s="173" t="s">
        <v>205</v>
      </c>
      <c r="F195" s="38">
        <v>65</v>
      </c>
      <c r="G195" s="38">
        <v>62</v>
      </c>
      <c r="H195" s="38">
        <v>56.9</v>
      </c>
      <c r="I195" s="138"/>
    </row>
    <row r="196" spans="1:9" s="139" customFormat="1" ht="23.25" customHeight="1">
      <c r="A196" s="34">
        <f t="shared" si="2"/>
        <v>164</v>
      </c>
      <c r="B196" s="170" t="s">
        <v>206</v>
      </c>
      <c r="C196" s="170"/>
      <c r="D196" s="170"/>
      <c r="E196" s="173"/>
      <c r="F196" s="38">
        <v>65</v>
      </c>
      <c r="G196" s="38">
        <v>62</v>
      </c>
      <c r="H196" s="38">
        <v>59.7</v>
      </c>
      <c r="I196" s="138"/>
    </row>
    <row r="197" spans="1:9" s="139" customFormat="1" ht="23.25" customHeight="1">
      <c r="A197" s="34">
        <f t="shared" si="2"/>
        <v>165</v>
      </c>
      <c r="B197" s="170" t="s">
        <v>207</v>
      </c>
      <c r="C197" s="170"/>
      <c r="D197" s="170"/>
      <c r="E197" s="173"/>
      <c r="F197" s="38">
        <v>68</v>
      </c>
      <c r="G197" s="38">
        <v>64</v>
      </c>
      <c r="H197" s="38">
        <v>61.5</v>
      </c>
      <c r="I197" s="138"/>
    </row>
    <row r="198" spans="1:9" s="139" customFormat="1" ht="23.25" customHeight="1">
      <c r="A198" s="34">
        <f t="shared" si="2"/>
        <v>166</v>
      </c>
      <c r="B198" s="174" t="s">
        <v>208</v>
      </c>
      <c r="C198" s="174"/>
      <c r="D198" s="174"/>
      <c r="E198" s="173" t="s">
        <v>205</v>
      </c>
      <c r="F198" s="38">
        <v>68</v>
      </c>
      <c r="G198" s="38">
        <v>64</v>
      </c>
      <c r="H198" s="38">
        <v>61.5</v>
      </c>
      <c r="I198" s="138"/>
    </row>
    <row r="199" spans="1:9" s="139" customFormat="1" ht="23.25" customHeight="1">
      <c r="A199" s="34">
        <f t="shared" si="2"/>
        <v>167</v>
      </c>
      <c r="B199" s="40" t="s">
        <v>209</v>
      </c>
      <c r="C199" s="40"/>
      <c r="D199" s="40"/>
      <c r="E199" s="172" t="s">
        <v>181</v>
      </c>
      <c r="F199" s="38">
        <v>129</v>
      </c>
      <c r="G199" s="38"/>
      <c r="H199" s="38">
        <v>124.6</v>
      </c>
      <c r="I199" s="138"/>
    </row>
    <row r="200" spans="1:9" s="139" customFormat="1" ht="23.25" customHeight="1">
      <c r="A200" s="34">
        <f t="shared" si="2"/>
        <v>168</v>
      </c>
      <c r="B200" s="40" t="s">
        <v>210</v>
      </c>
      <c r="C200" s="40"/>
      <c r="D200" s="40"/>
      <c r="E200" s="172" t="s">
        <v>181</v>
      </c>
      <c r="F200" s="38">
        <v>110</v>
      </c>
      <c r="G200" s="38">
        <v>103</v>
      </c>
      <c r="H200" s="38">
        <v>99.8</v>
      </c>
      <c r="I200" s="138"/>
    </row>
    <row r="201" spans="1:9" s="139" customFormat="1" ht="23.25" customHeight="1">
      <c r="A201" s="34">
        <f t="shared" si="2"/>
        <v>169</v>
      </c>
      <c r="B201" s="40" t="s">
        <v>211</v>
      </c>
      <c r="C201" s="40"/>
      <c r="D201" s="40"/>
      <c r="E201" s="172" t="s">
        <v>181</v>
      </c>
      <c r="F201" s="38">
        <v>92</v>
      </c>
      <c r="G201" s="38"/>
      <c r="H201" s="38">
        <v>83.8</v>
      </c>
      <c r="I201" s="138"/>
    </row>
    <row r="202" spans="1:9" s="139" customFormat="1" ht="23.25" customHeight="1">
      <c r="A202" s="34">
        <f t="shared" si="2"/>
        <v>170</v>
      </c>
      <c r="B202" s="40" t="s">
        <v>212</v>
      </c>
      <c r="C202" s="40"/>
      <c r="D202" s="40"/>
      <c r="E202" s="172" t="s">
        <v>181</v>
      </c>
      <c r="F202" s="38">
        <v>175</v>
      </c>
      <c r="G202" s="38"/>
      <c r="H202" s="38">
        <v>158.7</v>
      </c>
      <c r="I202" s="138"/>
    </row>
    <row r="203" spans="1:9" s="139" customFormat="1" ht="23.25" customHeight="1">
      <c r="A203" s="34">
        <f t="shared" si="2"/>
        <v>171</v>
      </c>
      <c r="B203" s="40" t="s">
        <v>213</v>
      </c>
      <c r="C203" s="40"/>
      <c r="D203" s="40"/>
      <c r="E203" s="172" t="s">
        <v>181</v>
      </c>
      <c r="F203" s="38">
        <v>90</v>
      </c>
      <c r="G203" s="38">
        <v>83</v>
      </c>
      <c r="H203" s="38">
        <v>79.8</v>
      </c>
      <c r="I203" s="138"/>
    </row>
    <row r="204" spans="1:9" s="139" customFormat="1" ht="23.25" customHeight="1">
      <c r="A204" s="34">
        <f t="shared" si="2"/>
        <v>172</v>
      </c>
      <c r="B204" s="40" t="s">
        <v>214</v>
      </c>
      <c r="C204" s="40"/>
      <c r="D204" s="40"/>
      <c r="E204" s="172" t="s">
        <v>181</v>
      </c>
      <c r="F204" s="38">
        <v>150</v>
      </c>
      <c r="G204" s="38"/>
      <c r="H204" s="38">
        <v>137.5</v>
      </c>
      <c r="I204" s="138"/>
    </row>
    <row r="205" spans="1:9" s="139" customFormat="1" ht="24" customHeight="1">
      <c r="A205" s="34">
        <f t="shared" si="2"/>
        <v>173</v>
      </c>
      <c r="B205" s="40" t="s">
        <v>215</v>
      </c>
      <c r="C205" s="40"/>
      <c r="D205" s="40"/>
      <c r="E205" s="172" t="s">
        <v>181</v>
      </c>
      <c r="F205" s="38">
        <v>138</v>
      </c>
      <c r="G205" s="38"/>
      <c r="H205" s="38"/>
      <c r="I205" s="138"/>
    </row>
    <row r="206" spans="1:9" s="139" customFormat="1" ht="24" customHeight="1">
      <c r="A206" s="34">
        <f t="shared" si="2"/>
        <v>0</v>
      </c>
      <c r="B206" s="175" t="s">
        <v>216</v>
      </c>
      <c r="C206" s="175"/>
      <c r="D206" s="175"/>
      <c r="E206" s="175"/>
      <c r="F206" s="175"/>
      <c r="G206" s="175"/>
      <c r="H206" s="175"/>
      <c r="I206" s="138"/>
    </row>
    <row r="207" spans="1:9" s="139" customFormat="1" ht="24" customHeight="1">
      <c r="A207" s="34">
        <f t="shared" si="2"/>
        <v>174</v>
      </c>
      <c r="B207" s="56" t="s">
        <v>217</v>
      </c>
      <c r="C207" s="176"/>
      <c r="D207" s="176"/>
      <c r="E207" s="56" t="s">
        <v>18</v>
      </c>
      <c r="F207" s="59">
        <v>90</v>
      </c>
      <c r="G207" s="43">
        <v>83</v>
      </c>
      <c r="H207" s="44">
        <v>81.7</v>
      </c>
      <c r="I207" s="138"/>
    </row>
    <row r="208" spans="1:9" s="139" customFormat="1" ht="24" customHeight="1">
      <c r="A208" s="34">
        <f t="shared" si="2"/>
        <v>175</v>
      </c>
      <c r="B208" s="177" t="s">
        <v>218</v>
      </c>
      <c r="C208" s="60"/>
      <c r="D208" s="178"/>
      <c r="E208" s="56" t="s">
        <v>18</v>
      </c>
      <c r="F208" s="59">
        <v>195</v>
      </c>
      <c r="G208" s="43">
        <v>177</v>
      </c>
      <c r="H208" s="44">
        <v>174.9</v>
      </c>
      <c r="I208" s="138"/>
    </row>
    <row r="209" spans="1:9" s="139" customFormat="1" ht="24" customHeight="1">
      <c r="A209" s="34">
        <f t="shared" si="2"/>
        <v>176</v>
      </c>
      <c r="B209" s="177" t="s">
        <v>219</v>
      </c>
      <c r="C209" s="60"/>
      <c r="D209" s="178"/>
      <c r="E209" s="56" t="s">
        <v>18</v>
      </c>
      <c r="F209" s="59">
        <v>195</v>
      </c>
      <c r="G209" s="43"/>
      <c r="H209" s="44">
        <v>176.9</v>
      </c>
      <c r="I209" s="138"/>
    </row>
    <row r="210" spans="1:9" s="139" customFormat="1" ht="24" customHeight="1">
      <c r="A210" s="34">
        <f t="shared" si="2"/>
        <v>177</v>
      </c>
      <c r="B210" s="177" t="s">
        <v>220</v>
      </c>
      <c r="C210" s="60"/>
      <c r="D210" s="178"/>
      <c r="E210" s="56" t="s">
        <v>18</v>
      </c>
      <c r="F210" s="59">
        <v>25</v>
      </c>
      <c r="G210" s="43">
        <v>24</v>
      </c>
      <c r="H210" s="44">
        <v>21.9</v>
      </c>
      <c r="I210" s="138"/>
    </row>
    <row r="211" spans="1:9" s="139" customFormat="1" ht="24" customHeight="1">
      <c r="A211" s="34">
        <f t="shared" si="2"/>
        <v>178</v>
      </c>
      <c r="B211" s="177" t="s">
        <v>221</v>
      </c>
      <c r="C211" s="60"/>
      <c r="D211" s="178"/>
      <c r="E211" s="56" t="s">
        <v>18</v>
      </c>
      <c r="F211" s="59">
        <v>87</v>
      </c>
      <c r="G211" s="43">
        <v>81</v>
      </c>
      <c r="H211" s="44"/>
      <c r="I211" s="138"/>
    </row>
    <row r="212" spans="1:9" s="139" customFormat="1" ht="24" customHeight="1">
      <c r="A212" s="34">
        <f t="shared" si="2"/>
        <v>179</v>
      </c>
      <c r="B212" s="179" t="s">
        <v>222</v>
      </c>
      <c r="C212" s="179"/>
      <c r="D212" s="179"/>
      <c r="E212" s="180" t="s">
        <v>18</v>
      </c>
      <c r="F212" s="59">
        <v>105</v>
      </c>
      <c r="G212" s="43"/>
      <c r="H212" s="44">
        <v>94.5</v>
      </c>
      <c r="I212" s="138"/>
    </row>
    <row r="213" spans="1:9" s="139" customFormat="1" ht="24" customHeight="1">
      <c r="A213" s="34">
        <f t="shared" si="2"/>
        <v>180</v>
      </c>
      <c r="B213" s="179" t="s">
        <v>223</v>
      </c>
      <c r="C213" s="179"/>
      <c r="D213" s="179"/>
      <c r="E213" s="180" t="s">
        <v>18</v>
      </c>
      <c r="F213" s="59">
        <v>105</v>
      </c>
      <c r="G213" s="43">
        <v>99</v>
      </c>
      <c r="H213" s="44">
        <v>96.4</v>
      </c>
      <c r="I213" s="138"/>
    </row>
    <row r="214" spans="1:9" s="139" customFormat="1" ht="24" customHeight="1">
      <c r="A214" s="34">
        <f t="shared" si="2"/>
        <v>181</v>
      </c>
      <c r="B214" s="179" t="s">
        <v>224</v>
      </c>
      <c r="C214" s="179"/>
      <c r="D214" s="179"/>
      <c r="E214" s="180" t="s">
        <v>225</v>
      </c>
      <c r="F214" s="59">
        <v>59</v>
      </c>
      <c r="G214" s="43"/>
      <c r="H214" s="44">
        <v>51.7</v>
      </c>
      <c r="I214" s="138"/>
    </row>
    <row r="215" spans="1:9" s="139" customFormat="1" ht="24" customHeight="1">
      <c r="A215" s="34">
        <f t="shared" si="2"/>
        <v>182</v>
      </c>
      <c r="B215" s="179" t="s">
        <v>226</v>
      </c>
      <c r="C215" s="179"/>
      <c r="D215" s="179"/>
      <c r="E215" s="180" t="s">
        <v>225</v>
      </c>
      <c r="F215" s="59">
        <v>59</v>
      </c>
      <c r="G215" s="43"/>
      <c r="H215" s="44">
        <v>53.9</v>
      </c>
      <c r="I215" s="138"/>
    </row>
    <row r="216" spans="1:9" s="139" customFormat="1" ht="24" customHeight="1">
      <c r="A216" s="34">
        <f t="shared" si="2"/>
        <v>183</v>
      </c>
      <c r="B216" s="181" t="s">
        <v>227</v>
      </c>
      <c r="C216" s="181"/>
      <c r="D216" s="181"/>
      <c r="E216" s="182" t="s">
        <v>18</v>
      </c>
      <c r="F216" s="161">
        <v>95</v>
      </c>
      <c r="G216" s="160">
        <v>89</v>
      </c>
      <c r="H216" s="183">
        <v>85.6</v>
      </c>
      <c r="I216" s="138"/>
    </row>
    <row r="217" spans="1:9" s="139" customFormat="1" ht="24" customHeight="1">
      <c r="A217" s="34">
        <f t="shared" si="2"/>
        <v>184</v>
      </c>
      <c r="B217" s="179" t="s">
        <v>228</v>
      </c>
      <c r="C217" s="179"/>
      <c r="D217" s="179"/>
      <c r="E217" s="180" t="s">
        <v>18</v>
      </c>
      <c r="F217" s="59">
        <v>95</v>
      </c>
      <c r="G217" s="43">
        <v>89</v>
      </c>
      <c r="H217" s="44">
        <v>85.6</v>
      </c>
      <c r="I217" s="138"/>
    </row>
    <row r="218" spans="1:9" s="139" customFormat="1" ht="24" customHeight="1">
      <c r="A218" s="34">
        <f t="shared" si="2"/>
        <v>185</v>
      </c>
      <c r="B218" s="181" t="s">
        <v>229</v>
      </c>
      <c r="C218" s="181"/>
      <c r="D218" s="181"/>
      <c r="E218" s="182" t="s">
        <v>225</v>
      </c>
      <c r="F218" s="161">
        <v>59</v>
      </c>
      <c r="G218" s="160">
        <v>89</v>
      </c>
      <c r="H218" s="183">
        <v>46.3</v>
      </c>
      <c r="I218" s="138"/>
    </row>
    <row r="219" spans="1:9" s="139" customFormat="1" ht="24" customHeight="1">
      <c r="A219" s="34">
        <f t="shared" si="2"/>
        <v>186</v>
      </c>
      <c r="B219" s="179" t="s">
        <v>230</v>
      </c>
      <c r="C219" s="179"/>
      <c r="D219" s="179"/>
      <c r="E219" s="180" t="s">
        <v>18</v>
      </c>
      <c r="F219" s="59">
        <v>95</v>
      </c>
      <c r="G219" s="43">
        <v>89</v>
      </c>
      <c r="H219" s="44">
        <v>85.6</v>
      </c>
      <c r="I219" s="138"/>
    </row>
    <row r="220" spans="1:9" s="139" customFormat="1" ht="24" customHeight="1">
      <c r="A220" s="34">
        <f t="shared" si="2"/>
        <v>187</v>
      </c>
      <c r="B220" s="179" t="s">
        <v>231</v>
      </c>
      <c r="C220" s="179"/>
      <c r="D220" s="179"/>
      <c r="E220" s="180" t="s">
        <v>18</v>
      </c>
      <c r="F220" s="59">
        <v>95</v>
      </c>
      <c r="G220" s="43">
        <v>89</v>
      </c>
      <c r="H220" s="44">
        <v>85.6</v>
      </c>
      <c r="I220" s="138"/>
    </row>
    <row r="221" spans="1:9" s="139" customFormat="1" ht="24" customHeight="1">
      <c r="A221" s="34">
        <f t="shared" si="2"/>
        <v>188</v>
      </c>
      <c r="B221" s="179" t="s">
        <v>232</v>
      </c>
      <c r="C221" s="179"/>
      <c r="D221" s="179"/>
      <c r="E221" s="180" t="s">
        <v>18</v>
      </c>
      <c r="F221" s="59">
        <v>95</v>
      </c>
      <c r="G221" s="43">
        <v>95</v>
      </c>
      <c r="H221" s="44">
        <v>89.7</v>
      </c>
      <c r="I221" s="138"/>
    </row>
    <row r="222" spans="1:9" s="139" customFormat="1" ht="24" customHeight="1">
      <c r="A222" s="34">
        <f t="shared" si="2"/>
        <v>189</v>
      </c>
      <c r="B222" s="179" t="s">
        <v>233</v>
      </c>
      <c r="C222" s="179"/>
      <c r="D222" s="179"/>
      <c r="E222" s="180" t="s">
        <v>18</v>
      </c>
      <c r="F222" s="59">
        <v>105</v>
      </c>
      <c r="G222" s="43">
        <v>99</v>
      </c>
      <c r="H222" s="44">
        <v>96.4</v>
      </c>
      <c r="I222" s="138"/>
    </row>
    <row r="223" spans="1:9" s="139" customFormat="1" ht="24" customHeight="1">
      <c r="A223" s="34">
        <f t="shared" si="2"/>
        <v>190</v>
      </c>
      <c r="B223" s="40" t="s">
        <v>234</v>
      </c>
      <c r="C223" s="40"/>
      <c r="D223" s="40"/>
      <c r="E223" s="172" t="s">
        <v>18</v>
      </c>
      <c r="F223" s="38">
        <v>65</v>
      </c>
      <c r="G223" s="38">
        <v>47</v>
      </c>
      <c r="H223" s="38">
        <v>59.5</v>
      </c>
      <c r="I223" s="138"/>
    </row>
    <row r="224" spans="1:9" s="139" customFormat="1" ht="24" customHeight="1">
      <c r="A224" s="34">
        <f t="shared" si="2"/>
        <v>191</v>
      </c>
      <c r="B224" s="184" t="s">
        <v>235</v>
      </c>
      <c r="C224" s="184"/>
      <c r="D224" s="184"/>
      <c r="E224" s="185" t="s">
        <v>18</v>
      </c>
      <c r="F224" s="186">
        <v>99</v>
      </c>
      <c r="G224" s="186">
        <v>103</v>
      </c>
      <c r="H224" s="186">
        <v>89.9</v>
      </c>
      <c r="I224" s="138"/>
    </row>
    <row r="225" spans="1:9" s="139" customFormat="1" ht="24" customHeight="1">
      <c r="A225" s="34">
        <f t="shared" si="2"/>
        <v>192</v>
      </c>
      <c r="B225" s="184" t="s">
        <v>236</v>
      </c>
      <c r="C225" s="184"/>
      <c r="D225" s="184"/>
      <c r="E225" s="185" t="s">
        <v>18</v>
      </c>
      <c r="F225" s="186">
        <v>99</v>
      </c>
      <c r="G225" s="186">
        <v>98</v>
      </c>
      <c r="H225" s="186">
        <v>94.9</v>
      </c>
      <c r="I225" s="138"/>
    </row>
    <row r="226" spans="1:9" s="139" customFormat="1" ht="24" customHeight="1">
      <c r="A226" s="34">
        <f t="shared" si="2"/>
        <v>193</v>
      </c>
      <c r="B226" s="40" t="s">
        <v>237</v>
      </c>
      <c r="C226" s="40"/>
      <c r="D226" s="40"/>
      <c r="E226" s="172" t="s">
        <v>18</v>
      </c>
      <c r="F226" s="38">
        <v>72</v>
      </c>
      <c r="G226" s="38">
        <v>68</v>
      </c>
      <c r="H226" s="38">
        <v>65.3</v>
      </c>
      <c r="I226" s="138"/>
    </row>
    <row r="227" spans="1:9" s="139" customFormat="1" ht="24" customHeight="1">
      <c r="A227" s="34">
        <f t="shared" si="2"/>
        <v>194</v>
      </c>
      <c r="B227" s="40" t="s">
        <v>238</v>
      </c>
      <c r="C227" s="40"/>
      <c r="D227" s="40"/>
      <c r="E227" s="172" t="s">
        <v>18</v>
      </c>
      <c r="F227" s="38">
        <v>55</v>
      </c>
      <c r="G227" s="38">
        <v>52</v>
      </c>
      <c r="H227" s="38"/>
      <c r="I227" s="138"/>
    </row>
    <row r="228" spans="1:9" s="139" customFormat="1" ht="24" customHeight="1">
      <c r="A228" s="34">
        <f t="shared" si="2"/>
        <v>195</v>
      </c>
      <c r="B228" s="40" t="s">
        <v>239</v>
      </c>
      <c r="C228" s="40"/>
      <c r="D228" s="40"/>
      <c r="E228" s="172" t="s">
        <v>18</v>
      </c>
      <c r="F228" s="38">
        <v>205</v>
      </c>
      <c r="G228" s="38"/>
      <c r="H228" s="38">
        <v>187.7</v>
      </c>
      <c r="I228" s="138"/>
    </row>
    <row r="229" spans="1:9" s="139" customFormat="1" ht="24" customHeight="1">
      <c r="A229" s="34">
        <f t="shared" si="2"/>
        <v>196</v>
      </c>
      <c r="B229" s="40" t="s">
        <v>240</v>
      </c>
      <c r="C229" s="40"/>
      <c r="D229" s="40"/>
      <c r="E229" s="172" t="s">
        <v>18</v>
      </c>
      <c r="F229" s="38">
        <v>90</v>
      </c>
      <c r="G229" s="38">
        <v>86</v>
      </c>
      <c r="H229" s="38">
        <v>83.7</v>
      </c>
      <c r="I229" s="138"/>
    </row>
    <row r="230" spans="1:9" s="139" customFormat="1" ht="24" customHeight="1">
      <c r="A230" s="34">
        <f t="shared" si="2"/>
        <v>197</v>
      </c>
      <c r="B230" s="184" t="s">
        <v>241</v>
      </c>
      <c r="C230" s="184"/>
      <c r="D230" s="184"/>
      <c r="E230" s="185" t="s">
        <v>225</v>
      </c>
      <c r="F230" s="186">
        <v>207</v>
      </c>
      <c r="G230" s="186">
        <v>205</v>
      </c>
      <c r="H230" s="186">
        <v>186.7</v>
      </c>
      <c r="I230" s="138"/>
    </row>
    <row r="231" spans="1:9" s="139" customFormat="1" ht="24" customHeight="1">
      <c r="A231" s="34">
        <f t="shared" si="2"/>
        <v>198</v>
      </c>
      <c r="B231" s="40" t="s">
        <v>242</v>
      </c>
      <c r="C231" s="40"/>
      <c r="D231" s="40"/>
      <c r="E231" s="172" t="s">
        <v>18</v>
      </c>
      <c r="F231" s="38">
        <v>238</v>
      </c>
      <c r="G231" s="38">
        <v>222</v>
      </c>
      <c r="H231" s="38">
        <v>216.4</v>
      </c>
      <c r="I231" s="138"/>
    </row>
    <row r="232" spans="1:9" s="139" customFormat="1" ht="24" customHeight="1">
      <c r="A232" s="34">
        <f t="shared" si="2"/>
        <v>0</v>
      </c>
      <c r="B232" s="187"/>
      <c r="C232" s="187"/>
      <c r="D232" s="187" t="s">
        <v>243</v>
      </c>
      <c r="E232" s="172"/>
      <c r="F232" s="63"/>
      <c r="G232" s="63"/>
      <c r="H232" s="63"/>
      <c r="I232" s="138"/>
    </row>
    <row r="233" spans="1:9" s="139" customFormat="1" ht="24" customHeight="1">
      <c r="A233" s="34">
        <f t="shared" si="2"/>
        <v>0</v>
      </c>
      <c r="B233" s="188"/>
      <c r="C233" s="188"/>
      <c r="D233" s="188"/>
      <c r="E233" s="171"/>
      <c r="F233" s="189"/>
      <c r="G233" s="190"/>
      <c r="H233" s="191"/>
      <c r="I233" s="138"/>
    </row>
    <row r="234" spans="1:9" s="139" customFormat="1" ht="24" customHeight="1">
      <c r="A234" s="34">
        <f t="shared" si="2"/>
        <v>199</v>
      </c>
      <c r="B234" s="188" t="s">
        <v>244</v>
      </c>
      <c r="C234" s="188"/>
      <c r="D234" s="188"/>
      <c r="E234" s="171" t="s">
        <v>181</v>
      </c>
      <c r="F234" s="189">
        <v>89</v>
      </c>
      <c r="G234" s="190">
        <v>82</v>
      </c>
      <c r="H234" s="191"/>
      <c r="I234" s="138"/>
    </row>
    <row r="235" spans="1:9" s="139" customFormat="1" ht="24" customHeight="1">
      <c r="A235" s="34">
        <f t="shared" si="2"/>
        <v>200</v>
      </c>
      <c r="B235" s="41" t="s">
        <v>245</v>
      </c>
      <c r="C235" s="41"/>
      <c r="D235" s="41"/>
      <c r="E235" s="192" t="s">
        <v>197</v>
      </c>
      <c r="F235" s="189">
        <v>150</v>
      </c>
      <c r="G235" s="190">
        <v>145</v>
      </c>
      <c r="H235" s="191">
        <v>136.7</v>
      </c>
      <c r="I235" s="138"/>
    </row>
    <row r="236" spans="1:9" s="139" customFormat="1" ht="24" customHeight="1">
      <c r="A236" s="34">
        <f t="shared" si="2"/>
        <v>201</v>
      </c>
      <c r="B236" s="41" t="s">
        <v>246</v>
      </c>
      <c r="C236" s="41"/>
      <c r="D236" s="41"/>
      <c r="E236" s="192"/>
      <c r="F236" s="189">
        <v>150</v>
      </c>
      <c r="G236" s="190"/>
      <c r="H236" s="191">
        <v>133.7</v>
      </c>
      <c r="I236" s="138"/>
    </row>
    <row r="237" spans="1:9" s="139" customFormat="1" ht="24" customHeight="1">
      <c r="A237" s="34">
        <f t="shared" si="2"/>
        <v>202</v>
      </c>
      <c r="B237" s="159" t="s">
        <v>247</v>
      </c>
      <c r="C237" s="159"/>
      <c r="D237" s="159"/>
      <c r="E237" s="193" t="s">
        <v>248</v>
      </c>
      <c r="F237" s="194">
        <v>199</v>
      </c>
      <c r="G237" s="195">
        <v>189</v>
      </c>
      <c r="H237" s="196">
        <v>181.9</v>
      </c>
      <c r="I237" s="138"/>
    </row>
    <row r="238" spans="1:9" s="139" customFormat="1" ht="24" customHeight="1">
      <c r="A238" s="34">
        <f t="shared" si="2"/>
        <v>203</v>
      </c>
      <c r="B238" s="188" t="s">
        <v>249</v>
      </c>
      <c r="C238" s="188"/>
      <c r="D238" s="188"/>
      <c r="E238" s="171" t="s">
        <v>197</v>
      </c>
      <c r="F238" s="189">
        <v>120</v>
      </c>
      <c r="G238" s="190">
        <v>107</v>
      </c>
      <c r="H238" s="191">
        <v>87</v>
      </c>
      <c r="I238" s="138"/>
    </row>
    <row r="239" spans="1:9" s="139" customFormat="1" ht="24" customHeight="1">
      <c r="A239" s="34">
        <f t="shared" si="2"/>
        <v>204</v>
      </c>
      <c r="B239" s="188" t="s">
        <v>250</v>
      </c>
      <c r="C239" s="188"/>
      <c r="D239" s="188"/>
      <c r="E239" s="197" t="s">
        <v>197</v>
      </c>
      <c r="F239" s="59">
        <v>120</v>
      </c>
      <c r="G239" s="43">
        <v>110</v>
      </c>
      <c r="H239" s="44">
        <v>95</v>
      </c>
      <c r="I239" s="138"/>
    </row>
    <row r="240" spans="1:9" s="139" customFormat="1" ht="23.25" customHeight="1">
      <c r="A240" s="34">
        <f t="shared" si="2"/>
        <v>205</v>
      </c>
      <c r="B240" s="198" t="s">
        <v>251</v>
      </c>
      <c r="C240" s="198"/>
      <c r="D240" s="198"/>
      <c r="E240" s="197" t="s">
        <v>18</v>
      </c>
      <c r="F240" s="59">
        <v>119</v>
      </c>
      <c r="G240" s="43"/>
      <c r="H240" s="44"/>
      <c r="I240" s="138"/>
    </row>
    <row r="241" spans="1:9" s="139" customFormat="1" ht="23.25" customHeight="1">
      <c r="A241" s="34">
        <f t="shared" si="2"/>
        <v>206</v>
      </c>
      <c r="B241" s="198" t="s">
        <v>252</v>
      </c>
      <c r="C241" s="198"/>
      <c r="D241" s="198"/>
      <c r="E241" s="197" t="s">
        <v>18</v>
      </c>
      <c r="F241" s="59">
        <v>119</v>
      </c>
      <c r="G241" s="43"/>
      <c r="H241" s="44"/>
      <c r="I241" s="138"/>
    </row>
    <row r="242" spans="1:9" s="139" customFormat="1" ht="23.25" customHeight="1">
      <c r="A242" s="34">
        <f t="shared" si="2"/>
        <v>207</v>
      </c>
      <c r="B242" s="199" t="s">
        <v>253</v>
      </c>
      <c r="C242" s="199"/>
      <c r="D242" s="199"/>
      <c r="E242" s="158" t="s">
        <v>18</v>
      </c>
      <c r="F242" s="161">
        <v>80</v>
      </c>
      <c r="G242" s="160">
        <v>75</v>
      </c>
      <c r="H242" s="183">
        <v>73.9</v>
      </c>
      <c r="I242" s="138"/>
    </row>
    <row r="243" spans="1:9" s="139" customFormat="1" ht="23.25" customHeight="1">
      <c r="A243" s="34">
        <f t="shared" si="2"/>
        <v>208</v>
      </c>
      <c r="B243" s="199" t="s">
        <v>254</v>
      </c>
      <c r="C243" s="199"/>
      <c r="D243" s="199"/>
      <c r="E243" s="158" t="s">
        <v>18</v>
      </c>
      <c r="F243" s="161">
        <v>57</v>
      </c>
      <c r="G243" s="160"/>
      <c r="H243" s="183">
        <v>47.9</v>
      </c>
      <c r="I243" s="138"/>
    </row>
    <row r="244" spans="1:9" s="139" customFormat="1" ht="23.25" customHeight="1">
      <c r="A244" s="34">
        <f t="shared" si="2"/>
        <v>209</v>
      </c>
      <c r="B244" s="200" t="s">
        <v>255</v>
      </c>
      <c r="C244" s="200"/>
      <c r="D244" s="200"/>
      <c r="E244" s="56"/>
      <c r="F244" s="59">
        <v>55</v>
      </c>
      <c r="G244" s="43"/>
      <c r="H244" s="44">
        <v>49.9</v>
      </c>
      <c r="I244" s="138"/>
    </row>
    <row r="245" spans="1:9" s="139" customFormat="1" ht="23.25" customHeight="1">
      <c r="A245" s="34">
        <f t="shared" si="2"/>
        <v>210</v>
      </c>
      <c r="B245" s="200" t="s">
        <v>256</v>
      </c>
      <c r="C245" s="200"/>
      <c r="D245" s="200"/>
      <c r="E245" s="56" t="s">
        <v>257</v>
      </c>
      <c r="F245" s="59">
        <v>57</v>
      </c>
      <c r="G245" s="43">
        <v>54</v>
      </c>
      <c r="H245" s="44">
        <v>51.5</v>
      </c>
      <c r="I245" s="138"/>
    </row>
    <row r="246" spans="1:9" s="139" customFormat="1" ht="23.25" customHeight="1">
      <c r="A246" s="34">
        <f t="shared" si="2"/>
        <v>211</v>
      </c>
      <c r="B246" s="200" t="s">
        <v>258</v>
      </c>
      <c r="C246" s="200"/>
      <c r="D246" s="200"/>
      <c r="E246" s="56"/>
      <c r="F246" s="59">
        <v>57</v>
      </c>
      <c r="G246" s="43">
        <v>53</v>
      </c>
      <c r="H246" s="44">
        <v>52.5</v>
      </c>
      <c r="I246" s="138"/>
    </row>
    <row r="247" spans="1:9" s="139" customFormat="1" ht="23.25" customHeight="1">
      <c r="A247" s="34">
        <f t="shared" si="2"/>
        <v>212</v>
      </c>
      <c r="B247" s="178" t="s">
        <v>259</v>
      </c>
      <c r="C247" s="41"/>
      <c r="D247" s="130"/>
      <c r="E247" s="56" t="s">
        <v>257</v>
      </c>
      <c r="F247" s="59">
        <v>57</v>
      </c>
      <c r="G247" s="43"/>
      <c r="H247" s="44">
        <v>52.5</v>
      </c>
      <c r="I247" s="138"/>
    </row>
    <row r="248" spans="1:9" s="139" customFormat="1" ht="23.25" customHeight="1">
      <c r="A248" s="34">
        <f t="shared" si="2"/>
        <v>213</v>
      </c>
      <c r="B248" s="178" t="s">
        <v>260</v>
      </c>
      <c r="C248" s="41"/>
      <c r="D248" s="130"/>
      <c r="E248" s="180"/>
      <c r="F248" s="59">
        <v>105</v>
      </c>
      <c r="G248" s="43"/>
      <c r="H248" s="44">
        <v>94.5</v>
      </c>
      <c r="I248" s="138"/>
    </row>
    <row r="249" spans="1:9" s="139" customFormat="1" ht="23.25" customHeight="1">
      <c r="A249" s="34">
        <f t="shared" si="2"/>
        <v>214</v>
      </c>
      <c r="B249" s="178" t="s">
        <v>261</v>
      </c>
      <c r="C249" s="41"/>
      <c r="D249" s="130"/>
      <c r="E249" s="180" t="s">
        <v>262</v>
      </c>
      <c r="F249" s="59">
        <v>105</v>
      </c>
      <c r="G249" s="43"/>
      <c r="H249" s="44">
        <v>93.5</v>
      </c>
      <c r="I249" s="138"/>
    </row>
    <row r="250" spans="1:9" s="139" customFormat="1" ht="23.25" customHeight="1">
      <c r="A250" s="34">
        <f t="shared" si="2"/>
        <v>215</v>
      </c>
      <c r="B250" s="179" t="s">
        <v>263</v>
      </c>
      <c r="C250" s="179"/>
      <c r="D250" s="179"/>
      <c r="E250" s="180" t="s">
        <v>262</v>
      </c>
      <c r="F250" s="59">
        <v>88</v>
      </c>
      <c r="G250" s="43">
        <v>81</v>
      </c>
      <c r="H250" s="44">
        <v>78.9</v>
      </c>
      <c r="I250" s="138"/>
    </row>
    <row r="251" spans="1:9" s="139" customFormat="1" ht="24" customHeight="1">
      <c r="A251" s="34">
        <f t="shared" si="2"/>
        <v>216</v>
      </c>
      <c r="B251" s="177" t="s">
        <v>264</v>
      </c>
      <c r="C251" s="179"/>
      <c r="D251" s="179"/>
      <c r="E251" s="192" t="s">
        <v>18</v>
      </c>
      <c r="F251" s="59">
        <v>162</v>
      </c>
      <c r="G251" s="43">
        <v>150</v>
      </c>
      <c r="H251" s="44">
        <v>146.9</v>
      </c>
      <c r="I251" s="138"/>
    </row>
    <row r="252" spans="1:9" s="139" customFormat="1" ht="23.25" customHeight="1">
      <c r="A252" s="34">
        <f t="shared" si="2"/>
        <v>217</v>
      </c>
      <c r="B252" s="177" t="s">
        <v>265</v>
      </c>
      <c r="C252" s="60"/>
      <c r="D252" s="178"/>
      <c r="E252" s="192" t="s">
        <v>18</v>
      </c>
      <c r="F252" s="59">
        <v>185</v>
      </c>
      <c r="G252" s="43">
        <v>165</v>
      </c>
      <c r="H252" s="44">
        <v>159</v>
      </c>
      <c r="I252" s="138"/>
    </row>
    <row r="253" spans="1:9" s="139" customFormat="1" ht="23.25" customHeight="1">
      <c r="A253" s="34">
        <f t="shared" si="2"/>
        <v>218</v>
      </c>
      <c r="B253" s="177" t="s">
        <v>266</v>
      </c>
      <c r="C253" s="60"/>
      <c r="D253" s="178"/>
      <c r="E253" s="192" t="s">
        <v>18</v>
      </c>
      <c r="F253" s="59">
        <v>185</v>
      </c>
      <c r="G253" s="43">
        <v>165</v>
      </c>
      <c r="H253" s="44">
        <v>173</v>
      </c>
      <c r="I253" s="138"/>
    </row>
    <row r="254" spans="1:9" s="139" customFormat="1" ht="23.25" customHeight="1">
      <c r="A254" s="34">
        <f t="shared" si="2"/>
        <v>219</v>
      </c>
      <c r="B254" s="177" t="s">
        <v>267</v>
      </c>
      <c r="C254" s="60"/>
      <c r="D254" s="178"/>
      <c r="E254" s="56" t="s">
        <v>18</v>
      </c>
      <c r="F254" s="59">
        <v>180</v>
      </c>
      <c r="G254" s="43">
        <v>165</v>
      </c>
      <c r="H254" s="44">
        <v>161.9</v>
      </c>
      <c r="I254" s="138"/>
    </row>
    <row r="255" spans="1:9" s="139" customFormat="1" ht="24" customHeight="1">
      <c r="A255" s="34">
        <f t="shared" si="2"/>
        <v>220</v>
      </c>
      <c r="B255" s="201" t="s">
        <v>268</v>
      </c>
      <c r="C255" s="201"/>
      <c r="D255" s="201"/>
      <c r="E255" s="180" t="s">
        <v>18</v>
      </c>
      <c r="F255" s="59">
        <v>65</v>
      </c>
      <c r="G255" s="43">
        <v>63</v>
      </c>
      <c r="H255" s="44">
        <v>61.7</v>
      </c>
      <c r="I255" s="138"/>
    </row>
    <row r="256" spans="1:9" s="139" customFormat="1" ht="24" customHeight="1">
      <c r="A256" s="34">
        <f t="shared" si="2"/>
        <v>221</v>
      </c>
      <c r="B256" s="40" t="s">
        <v>269</v>
      </c>
      <c r="C256" s="40"/>
      <c r="D256" s="40"/>
      <c r="E256" s="180" t="s">
        <v>18</v>
      </c>
      <c r="F256" s="59">
        <v>120</v>
      </c>
      <c r="G256" s="43">
        <v>112</v>
      </c>
      <c r="H256" s="44">
        <v>109.7</v>
      </c>
      <c r="I256" s="138"/>
    </row>
    <row r="257" spans="1:9" s="139" customFormat="1" ht="24" customHeight="1">
      <c r="A257" s="34">
        <f t="shared" si="2"/>
        <v>222</v>
      </c>
      <c r="B257" s="40" t="s">
        <v>270</v>
      </c>
      <c r="C257" s="40"/>
      <c r="D257" s="40"/>
      <c r="E257" s="180" t="s">
        <v>18</v>
      </c>
      <c r="F257" s="59">
        <v>187</v>
      </c>
      <c r="G257" s="43">
        <v>175</v>
      </c>
      <c r="H257" s="44">
        <v>170.5</v>
      </c>
      <c r="I257" s="138"/>
    </row>
    <row r="258" spans="1:9" s="139" customFormat="1" ht="24" customHeight="1">
      <c r="A258" s="34">
        <f t="shared" si="2"/>
        <v>223</v>
      </c>
      <c r="B258" s="40" t="s">
        <v>271</v>
      </c>
      <c r="C258" s="40"/>
      <c r="D258" s="40"/>
      <c r="E258" s="180" t="s">
        <v>18</v>
      </c>
      <c r="F258" s="59">
        <v>159</v>
      </c>
      <c r="G258" s="43"/>
      <c r="H258" s="44">
        <v>144.7</v>
      </c>
      <c r="I258" s="138"/>
    </row>
    <row r="259" spans="1:9" s="139" customFormat="1" ht="24" customHeight="1">
      <c r="A259" s="34">
        <f t="shared" si="2"/>
        <v>224</v>
      </c>
      <c r="B259" s="41" t="s">
        <v>272</v>
      </c>
      <c r="C259" s="41"/>
      <c r="D259" s="41"/>
      <c r="E259" s="56" t="s">
        <v>181</v>
      </c>
      <c r="F259" s="59">
        <v>80</v>
      </c>
      <c r="G259" s="43">
        <v>73</v>
      </c>
      <c r="H259" s="44">
        <v>71.5</v>
      </c>
      <c r="I259" s="138"/>
    </row>
    <row r="260" spans="1:9" s="139" customFormat="1" ht="24" customHeight="1">
      <c r="A260" s="34">
        <f t="shared" si="2"/>
        <v>225</v>
      </c>
      <c r="B260" s="41" t="s">
        <v>273</v>
      </c>
      <c r="C260" s="41"/>
      <c r="D260" s="41"/>
      <c r="E260" s="56" t="s">
        <v>181</v>
      </c>
      <c r="F260" s="59">
        <v>155</v>
      </c>
      <c r="G260" s="43">
        <v>145</v>
      </c>
      <c r="H260" s="44">
        <v>141.5</v>
      </c>
      <c r="I260" s="138"/>
    </row>
    <row r="261" spans="1:9" s="139" customFormat="1" ht="24" customHeight="1">
      <c r="A261" s="34">
        <f t="shared" si="2"/>
        <v>226</v>
      </c>
      <c r="B261" s="202" t="s">
        <v>274</v>
      </c>
      <c r="C261" s="41"/>
      <c r="D261" s="41"/>
      <c r="E261" s="56" t="s">
        <v>181</v>
      </c>
      <c r="F261" s="59">
        <v>92</v>
      </c>
      <c r="G261" s="43">
        <v>85</v>
      </c>
      <c r="H261" s="44"/>
      <c r="I261" s="138"/>
    </row>
    <row r="262" spans="1:9" s="139" customFormat="1" ht="24" customHeight="1">
      <c r="A262" s="34">
        <f t="shared" si="2"/>
        <v>227</v>
      </c>
      <c r="B262" s="41" t="s">
        <v>275</v>
      </c>
      <c r="C262" s="41"/>
      <c r="D262" s="41"/>
      <c r="E262" s="56" t="s">
        <v>181</v>
      </c>
      <c r="F262" s="59">
        <v>79</v>
      </c>
      <c r="G262" s="43">
        <v>78</v>
      </c>
      <c r="H262" s="44">
        <v>75.9</v>
      </c>
      <c r="I262" s="138"/>
    </row>
    <row r="263" spans="1:9" s="139" customFormat="1" ht="24" customHeight="1">
      <c r="A263" s="34">
        <f t="shared" si="2"/>
        <v>228</v>
      </c>
      <c r="B263" s="159" t="s">
        <v>276</v>
      </c>
      <c r="C263" s="159"/>
      <c r="D263" s="159"/>
      <c r="E263" s="158" t="s">
        <v>18</v>
      </c>
      <c r="F263" s="161">
        <v>120</v>
      </c>
      <c r="G263" s="160">
        <v>115</v>
      </c>
      <c r="H263" s="183">
        <v>109.7</v>
      </c>
      <c r="I263" s="138"/>
    </row>
    <row r="264" spans="1:9" s="139" customFormat="1" ht="24" customHeight="1">
      <c r="A264" s="34">
        <f t="shared" si="2"/>
        <v>229</v>
      </c>
      <c r="B264" s="200" t="s">
        <v>277</v>
      </c>
      <c r="C264" s="41"/>
      <c r="D264" s="41"/>
      <c r="E264" s="56" t="s">
        <v>18</v>
      </c>
      <c r="F264" s="59">
        <v>92</v>
      </c>
      <c r="G264" s="43">
        <v>86</v>
      </c>
      <c r="H264" s="44">
        <v>83.7</v>
      </c>
      <c r="I264" s="138"/>
    </row>
    <row r="265" spans="1:9" s="139" customFormat="1" ht="24" customHeight="1">
      <c r="A265" s="34">
        <f t="shared" si="2"/>
        <v>230</v>
      </c>
      <c r="B265" s="41" t="s">
        <v>278</v>
      </c>
      <c r="C265" s="41"/>
      <c r="D265" s="41"/>
      <c r="E265" s="56" t="s">
        <v>181</v>
      </c>
      <c r="F265" s="59">
        <v>169</v>
      </c>
      <c r="G265" s="43"/>
      <c r="H265" s="44">
        <v>83.7</v>
      </c>
      <c r="I265" s="138"/>
    </row>
    <row r="266" spans="1:9" s="139" customFormat="1" ht="24" customHeight="1">
      <c r="A266" s="34">
        <f t="shared" si="2"/>
        <v>231</v>
      </c>
      <c r="B266" s="41" t="s">
        <v>279</v>
      </c>
      <c r="C266" s="41"/>
      <c r="D266" s="41"/>
      <c r="E266" s="56" t="s">
        <v>181</v>
      </c>
      <c r="F266" s="59">
        <v>92</v>
      </c>
      <c r="G266" s="43">
        <v>85</v>
      </c>
      <c r="H266" s="44">
        <v>83.7</v>
      </c>
      <c r="I266" s="138"/>
    </row>
    <row r="267" spans="1:9" s="139" customFormat="1" ht="24" customHeight="1">
      <c r="A267" s="34">
        <f t="shared" si="2"/>
        <v>232</v>
      </c>
      <c r="B267" s="41" t="s">
        <v>280</v>
      </c>
      <c r="C267" s="41"/>
      <c r="D267" s="41"/>
      <c r="E267" s="56" t="s">
        <v>181</v>
      </c>
      <c r="F267" s="59">
        <v>140</v>
      </c>
      <c r="G267" s="43">
        <v>128</v>
      </c>
      <c r="H267" s="44">
        <v>126.9</v>
      </c>
      <c r="I267" s="138"/>
    </row>
    <row r="268" spans="1:9" s="139" customFormat="1" ht="24" customHeight="1">
      <c r="A268" s="34">
        <f t="shared" si="2"/>
        <v>233</v>
      </c>
      <c r="B268" s="41" t="s">
        <v>281</v>
      </c>
      <c r="C268" s="41"/>
      <c r="D268" s="41"/>
      <c r="E268" s="56" t="s">
        <v>181</v>
      </c>
      <c r="F268" s="59">
        <v>215</v>
      </c>
      <c r="G268" s="43">
        <v>200</v>
      </c>
      <c r="H268" s="44">
        <v>189.9</v>
      </c>
      <c r="I268" s="138"/>
    </row>
    <row r="269" spans="1:9" s="139" customFormat="1" ht="24" customHeight="1">
      <c r="A269" s="34">
        <f t="shared" si="2"/>
        <v>234</v>
      </c>
      <c r="B269" s="41" t="s">
        <v>282</v>
      </c>
      <c r="C269" s="41"/>
      <c r="D269" s="41"/>
      <c r="E269" s="56" t="s">
        <v>18</v>
      </c>
      <c r="F269" s="59">
        <v>125</v>
      </c>
      <c r="G269" s="43">
        <v>118</v>
      </c>
      <c r="H269" s="44"/>
      <c r="I269" s="138"/>
    </row>
    <row r="270" spans="1:9" s="139" customFormat="1" ht="24" customHeight="1">
      <c r="A270" s="34">
        <f t="shared" si="2"/>
        <v>235</v>
      </c>
      <c r="B270" s="41" t="s">
        <v>283</v>
      </c>
      <c r="C270" s="41"/>
      <c r="D270" s="41"/>
      <c r="E270" s="56" t="s">
        <v>18</v>
      </c>
      <c r="F270" s="59">
        <v>128</v>
      </c>
      <c r="G270" s="43">
        <v>125</v>
      </c>
      <c r="H270" s="44">
        <v>116.5</v>
      </c>
      <c r="I270" s="138"/>
    </row>
    <row r="271" spans="1:9" s="139" customFormat="1" ht="24" customHeight="1">
      <c r="A271" s="34">
        <f t="shared" si="2"/>
        <v>236</v>
      </c>
      <c r="B271" s="41" t="s">
        <v>284</v>
      </c>
      <c r="C271" s="41"/>
      <c r="D271" s="41"/>
      <c r="E271" s="56"/>
      <c r="F271" s="59">
        <v>149</v>
      </c>
      <c r="G271" s="43"/>
      <c r="H271" s="44">
        <v>134.9</v>
      </c>
      <c r="I271" s="138"/>
    </row>
    <row r="272" spans="1:9" s="139" customFormat="1" ht="24" customHeight="1">
      <c r="A272" s="34">
        <f t="shared" si="2"/>
        <v>237</v>
      </c>
      <c r="B272" s="41" t="s">
        <v>285</v>
      </c>
      <c r="C272" s="41"/>
      <c r="D272" s="41"/>
      <c r="E272" s="56"/>
      <c r="F272" s="59">
        <v>149</v>
      </c>
      <c r="G272" s="43"/>
      <c r="H272" s="44">
        <v>134.9</v>
      </c>
      <c r="I272" s="138"/>
    </row>
    <row r="273" spans="1:9" s="139" customFormat="1" ht="24" customHeight="1">
      <c r="A273" s="34">
        <f t="shared" si="2"/>
        <v>238</v>
      </c>
      <c r="B273" s="41" t="s">
        <v>286</v>
      </c>
      <c r="C273" s="41"/>
      <c r="D273" s="41"/>
      <c r="E273" s="56" t="s">
        <v>181</v>
      </c>
      <c r="F273" s="59">
        <v>60</v>
      </c>
      <c r="G273" s="43">
        <v>57</v>
      </c>
      <c r="H273" s="44">
        <v>52.9</v>
      </c>
      <c r="I273" s="138"/>
    </row>
    <row r="274" spans="1:9" s="139" customFormat="1" ht="24" customHeight="1">
      <c r="A274" s="34">
        <f t="shared" si="2"/>
        <v>239</v>
      </c>
      <c r="B274" s="159" t="s">
        <v>287</v>
      </c>
      <c r="C274" s="159"/>
      <c r="D274" s="159"/>
      <c r="E274" s="158" t="s">
        <v>288</v>
      </c>
      <c r="F274" s="161">
        <v>155</v>
      </c>
      <c r="G274" s="160">
        <v>145</v>
      </c>
      <c r="H274" s="183">
        <v>139.9</v>
      </c>
      <c r="I274" s="138"/>
    </row>
    <row r="275" spans="1:9" s="139" customFormat="1" ht="24" customHeight="1">
      <c r="A275" s="34">
        <f t="shared" si="2"/>
        <v>240</v>
      </c>
      <c r="B275" s="41" t="s">
        <v>289</v>
      </c>
      <c r="C275" s="41"/>
      <c r="D275" s="41"/>
      <c r="E275" s="56" t="s">
        <v>181</v>
      </c>
      <c r="F275" s="59">
        <v>110</v>
      </c>
      <c r="G275" s="43">
        <v>103</v>
      </c>
      <c r="H275" s="44">
        <v>99.8</v>
      </c>
      <c r="I275" s="138"/>
    </row>
    <row r="276" spans="1:9" s="139" customFormat="1" ht="24" customHeight="1">
      <c r="A276" s="34">
        <f t="shared" si="2"/>
        <v>241</v>
      </c>
      <c r="B276" s="41" t="s">
        <v>290</v>
      </c>
      <c r="C276" s="41"/>
      <c r="D276" s="41"/>
      <c r="E276" s="56"/>
      <c r="F276" s="59">
        <v>99</v>
      </c>
      <c r="G276" s="43"/>
      <c r="H276" s="44">
        <v>89.8</v>
      </c>
      <c r="I276" s="138"/>
    </row>
    <row r="277" spans="1:9" s="139" customFormat="1" ht="23.25" customHeight="1">
      <c r="A277" s="34">
        <f t="shared" si="2"/>
        <v>242</v>
      </c>
      <c r="B277" s="41" t="s">
        <v>291</v>
      </c>
      <c r="C277" s="41"/>
      <c r="D277" s="41"/>
      <c r="E277" s="56" t="s">
        <v>181</v>
      </c>
      <c r="F277" s="59">
        <v>390</v>
      </c>
      <c r="G277" s="43">
        <v>383</v>
      </c>
      <c r="H277" s="44">
        <v>347.5</v>
      </c>
      <c r="I277" s="138"/>
    </row>
    <row r="278" spans="1:9" s="139" customFormat="1" ht="23.25" customHeight="1">
      <c r="A278" s="34">
        <f t="shared" si="2"/>
        <v>243</v>
      </c>
      <c r="B278" s="41" t="s">
        <v>292</v>
      </c>
      <c r="C278" s="41"/>
      <c r="D278" s="41"/>
      <c r="E278" s="56" t="s">
        <v>18</v>
      </c>
      <c r="F278" s="203">
        <v>115</v>
      </c>
      <c r="G278" s="204">
        <v>107</v>
      </c>
      <c r="H278" s="205">
        <v>103.5</v>
      </c>
      <c r="I278" s="138"/>
    </row>
    <row r="279" spans="1:9" s="139" customFormat="1" ht="23.25" customHeight="1">
      <c r="A279" s="34">
        <f t="shared" si="2"/>
        <v>244</v>
      </c>
      <c r="B279" s="188" t="s">
        <v>293</v>
      </c>
      <c r="C279" s="188"/>
      <c r="D279" s="188"/>
      <c r="E279" s="206" t="s">
        <v>181</v>
      </c>
      <c r="F279" s="63">
        <v>148</v>
      </c>
      <c r="G279" s="63"/>
      <c r="H279" s="63"/>
      <c r="I279" s="138"/>
    </row>
    <row r="280" spans="1:9" s="139" customFormat="1" ht="23.25" customHeight="1">
      <c r="A280" s="34">
        <f t="shared" si="2"/>
        <v>0</v>
      </c>
      <c r="B280" s="207" t="s">
        <v>294</v>
      </c>
      <c r="C280" s="207"/>
      <c r="D280" s="207"/>
      <c r="E280" s="207"/>
      <c r="F280" s="208"/>
      <c r="G280" s="208"/>
      <c r="H280" s="208"/>
      <c r="I280" s="138"/>
    </row>
    <row r="281" spans="1:9" s="139" customFormat="1" ht="23.25" customHeight="1">
      <c r="A281" s="34">
        <f t="shared" si="2"/>
        <v>0</v>
      </c>
      <c r="B281" s="209"/>
      <c r="C281" s="209"/>
      <c r="D281" s="209"/>
      <c r="E281" s="173"/>
      <c r="F281" s="210"/>
      <c r="G281" s="190"/>
      <c r="H281" s="191"/>
      <c r="I281" s="138"/>
    </row>
    <row r="282" spans="1:9" s="139" customFormat="1" ht="23.25" customHeight="1">
      <c r="A282" s="34">
        <f t="shared" si="2"/>
        <v>245</v>
      </c>
      <c r="B282" s="211" t="s">
        <v>295</v>
      </c>
      <c r="C282" s="211"/>
      <c r="D282" s="211"/>
      <c r="E282" s="173"/>
      <c r="F282" s="48">
        <v>60</v>
      </c>
      <c r="G282" s="49">
        <v>58</v>
      </c>
      <c r="H282" s="50">
        <v>56.9</v>
      </c>
      <c r="I282" s="138"/>
    </row>
    <row r="283" spans="1:9" s="139" customFormat="1" ht="23.25" customHeight="1">
      <c r="A283" s="34">
        <f t="shared" si="2"/>
        <v>246</v>
      </c>
      <c r="B283" s="211" t="s">
        <v>296</v>
      </c>
      <c r="C283" s="211"/>
      <c r="D283" s="211"/>
      <c r="E283" s="173"/>
      <c r="F283" s="48">
        <v>60</v>
      </c>
      <c r="G283" s="49">
        <v>58</v>
      </c>
      <c r="H283" s="50">
        <v>54.9</v>
      </c>
      <c r="I283" s="138"/>
    </row>
    <row r="284" spans="1:9" s="139" customFormat="1" ht="23.25" customHeight="1">
      <c r="A284" s="34">
        <f t="shared" si="2"/>
        <v>247</v>
      </c>
      <c r="B284" s="211" t="s">
        <v>297</v>
      </c>
      <c r="C284" s="211"/>
      <c r="D284" s="211"/>
      <c r="E284" s="173" t="s">
        <v>205</v>
      </c>
      <c r="F284" s="48">
        <v>60</v>
      </c>
      <c r="G284" s="49">
        <v>58</v>
      </c>
      <c r="H284" s="50">
        <v>56.9</v>
      </c>
      <c r="I284" s="138"/>
    </row>
    <row r="285" spans="1:9" s="139" customFormat="1" ht="23.25" customHeight="1">
      <c r="A285" s="34">
        <f t="shared" si="2"/>
        <v>248</v>
      </c>
      <c r="B285" s="211" t="s">
        <v>298</v>
      </c>
      <c r="C285" s="211"/>
      <c r="D285" s="211"/>
      <c r="E285" s="173" t="s">
        <v>205</v>
      </c>
      <c r="F285" s="48">
        <v>65</v>
      </c>
      <c r="G285" s="49">
        <v>60</v>
      </c>
      <c r="H285" s="50">
        <v>56.4</v>
      </c>
      <c r="I285" s="138"/>
    </row>
    <row r="286" spans="1:9" s="139" customFormat="1" ht="23.25" customHeight="1">
      <c r="A286" s="34">
        <f t="shared" si="2"/>
        <v>249</v>
      </c>
      <c r="B286" s="211" t="s">
        <v>299</v>
      </c>
      <c r="C286" s="211"/>
      <c r="D286" s="211"/>
      <c r="E286" s="173"/>
      <c r="F286" s="48">
        <v>60</v>
      </c>
      <c r="G286" s="49">
        <v>56</v>
      </c>
      <c r="H286" s="50">
        <v>54.9</v>
      </c>
      <c r="I286" s="138"/>
    </row>
    <row r="287" spans="1:9" s="139" customFormat="1" ht="24" customHeight="1">
      <c r="A287" s="34">
        <f t="shared" si="2"/>
        <v>250</v>
      </c>
      <c r="B287" s="46" t="s">
        <v>300</v>
      </c>
      <c r="C287" s="46"/>
      <c r="D287" s="46"/>
      <c r="E287" s="173" t="s">
        <v>205</v>
      </c>
      <c r="F287" s="48">
        <v>65</v>
      </c>
      <c r="G287" s="49">
        <v>60</v>
      </c>
      <c r="H287" s="50">
        <v>56.4</v>
      </c>
      <c r="I287" s="138"/>
    </row>
    <row r="288" spans="1:9" s="139" customFormat="1" ht="24" customHeight="1">
      <c r="A288" s="34">
        <f t="shared" si="2"/>
        <v>251</v>
      </c>
      <c r="B288" s="46" t="s">
        <v>301</v>
      </c>
      <c r="C288" s="46"/>
      <c r="D288" s="46"/>
      <c r="E288" s="173" t="s">
        <v>205</v>
      </c>
      <c r="F288" s="48">
        <v>60</v>
      </c>
      <c r="G288" s="49">
        <v>58</v>
      </c>
      <c r="H288" s="50">
        <v>54.9</v>
      </c>
      <c r="I288" s="138"/>
    </row>
    <row r="289" spans="1:9" s="139" customFormat="1" ht="23.25" customHeight="1">
      <c r="A289" s="34">
        <f t="shared" si="2"/>
        <v>252</v>
      </c>
      <c r="B289" s="46" t="s">
        <v>302</v>
      </c>
      <c r="C289" s="46"/>
      <c r="D289" s="46"/>
      <c r="E289" s="173" t="s">
        <v>205</v>
      </c>
      <c r="F289" s="48">
        <v>80</v>
      </c>
      <c r="G289" s="49">
        <v>75</v>
      </c>
      <c r="H289" s="50">
        <v>72.7</v>
      </c>
      <c r="I289" s="138"/>
    </row>
    <row r="290" spans="1:9" s="139" customFormat="1" ht="23.25" customHeight="1">
      <c r="A290" s="34">
        <f t="shared" si="2"/>
        <v>253</v>
      </c>
      <c r="B290" s="46" t="s">
        <v>303</v>
      </c>
      <c r="C290" s="46"/>
      <c r="D290" s="46"/>
      <c r="E290" s="173" t="s">
        <v>205</v>
      </c>
      <c r="F290" s="48">
        <v>80</v>
      </c>
      <c r="G290" s="49">
        <v>75</v>
      </c>
      <c r="H290" s="50">
        <v>72.7</v>
      </c>
      <c r="I290" s="138"/>
    </row>
    <row r="291" spans="1:9" s="139" customFormat="1" ht="23.25" customHeight="1">
      <c r="A291" s="34">
        <f t="shared" si="2"/>
        <v>254</v>
      </c>
      <c r="B291" s="46" t="s">
        <v>304</v>
      </c>
      <c r="C291" s="46"/>
      <c r="D291" s="46"/>
      <c r="E291" s="173" t="s">
        <v>205</v>
      </c>
      <c r="F291" s="48">
        <v>80</v>
      </c>
      <c r="G291" s="49">
        <v>75</v>
      </c>
      <c r="H291" s="50">
        <v>72.7</v>
      </c>
      <c r="I291" s="138"/>
    </row>
    <row r="292" spans="1:9" s="139" customFormat="1" ht="24" customHeight="1">
      <c r="A292" s="34">
        <f t="shared" si="2"/>
        <v>255</v>
      </c>
      <c r="B292" s="46" t="s">
        <v>305</v>
      </c>
      <c r="C292" s="46"/>
      <c r="D292" s="46"/>
      <c r="E292" s="173" t="s">
        <v>205</v>
      </c>
      <c r="F292" s="48">
        <v>80</v>
      </c>
      <c r="G292" s="49">
        <v>75</v>
      </c>
      <c r="H292" s="50">
        <v>72.7</v>
      </c>
      <c r="I292" s="138"/>
    </row>
    <row r="293" spans="1:9" s="139" customFormat="1" ht="24" customHeight="1">
      <c r="A293" s="34">
        <f t="shared" si="2"/>
        <v>256</v>
      </c>
      <c r="B293" s="46" t="s">
        <v>306</v>
      </c>
      <c r="C293" s="46"/>
      <c r="D293" s="46"/>
      <c r="E293" s="173" t="s">
        <v>205</v>
      </c>
      <c r="F293" s="48">
        <v>80</v>
      </c>
      <c r="G293" s="49">
        <v>75</v>
      </c>
      <c r="H293" s="50">
        <v>72.7</v>
      </c>
      <c r="I293" s="138"/>
    </row>
    <row r="294" spans="1:9" s="139" customFormat="1" ht="24" customHeight="1">
      <c r="A294" s="34">
        <f t="shared" si="2"/>
        <v>257</v>
      </c>
      <c r="B294" s="46" t="s">
        <v>307</v>
      </c>
      <c r="C294" s="46"/>
      <c r="D294" s="46"/>
      <c r="E294" s="173" t="s">
        <v>205</v>
      </c>
      <c r="F294" s="48">
        <v>80</v>
      </c>
      <c r="G294" s="49">
        <v>75</v>
      </c>
      <c r="H294" s="50">
        <v>72.7</v>
      </c>
      <c r="I294" s="138"/>
    </row>
    <row r="295" spans="1:9" s="139" customFormat="1" ht="24" customHeight="1">
      <c r="A295" s="34">
        <f t="shared" si="2"/>
        <v>258</v>
      </c>
      <c r="B295" s="46" t="s">
        <v>308</v>
      </c>
      <c r="C295" s="46"/>
      <c r="D295" s="46"/>
      <c r="E295" s="173" t="s">
        <v>205</v>
      </c>
      <c r="F295" s="48">
        <v>80</v>
      </c>
      <c r="G295" s="49">
        <v>75</v>
      </c>
      <c r="H295" s="50">
        <v>72.7</v>
      </c>
      <c r="I295" s="138"/>
    </row>
    <row r="296" spans="1:9" s="139" customFormat="1" ht="24" customHeight="1">
      <c r="A296" s="34">
        <f t="shared" si="2"/>
        <v>0</v>
      </c>
      <c r="B296" s="212" t="s">
        <v>309</v>
      </c>
      <c r="C296" s="212"/>
      <c r="D296" s="212"/>
      <c r="E296" s="212"/>
      <c r="F296" s="212"/>
      <c r="G296" s="212"/>
      <c r="H296" s="212"/>
      <c r="I296" s="138"/>
    </row>
    <row r="297" spans="1:9" s="215" customFormat="1" ht="24" customHeight="1">
      <c r="A297" s="34">
        <f t="shared" si="2"/>
        <v>0</v>
      </c>
      <c r="B297" s="213"/>
      <c r="C297" s="213"/>
      <c r="D297" s="213"/>
      <c r="E297" s="213"/>
      <c r="F297" s="213"/>
      <c r="G297" s="213"/>
      <c r="H297" s="213"/>
      <c r="I297" s="214"/>
    </row>
    <row r="298" spans="1:9" s="215" customFormat="1" ht="24" customHeight="1">
      <c r="A298" s="216">
        <f t="shared" si="2"/>
        <v>259</v>
      </c>
      <c r="B298" s="217" t="s">
        <v>310</v>
      </c>
      <c r="C298" s="218"/>
      <c r="D298" s="218"/>
      <c r="E298" s="218"/>
      <c r="F298" s="218">
        <v>75</v>
      </c>
      <c r="G298" s="218"/>
      <c r="H298" s="218">
        <v>68.5</v>
      </c>
      <c r="I298" s="214"/>
    </row>
    <row r="299" spans="1:9" s="215" customFormat="1" ht="24" customHeight="1">
      <c r="A299" s="216">
        <f t="shared" si="2"/>
        <v>260</v>
      </c>
      <c r="B299" s="217" t="s">
        <v>311</v>
      </c>
      <c r="C299" s="218"/>
      <c r="D299" s="218"/>
      <c r="E299" s="218"/>
      <c r="F299" s="218">
        <v>75</v>
      </c>
      <c r="G299" s="218"/>
      <c r="H299" s="218">
        <v>6850</v>
      </c>
      <c r="I299" s="214"/>
    </row>
    <row r="300" spans="1:9" s="139" customFormat="1" ht="24" customHeight="1">
      <c r="A300" s="34">
        <f t="shared" si="2"/>
        <v>261</v>
      </c>
      <c r="B300" s="209" t="s">
        <v>312</v>
      </c>
      <c r="C300" s="209"/>
      <c r="D300" s="209"/>
      <c r="E300" s="173" t="s">
        <v>313</v>
      </c>
      <c r="F300" s="219">
        <v>60</v>
      </c>
      <c r="G300" s="220">
        <v>55</v>
      </c>
      <c r="H300" s="221">
        <v>57.9</v>
      </c>
      <c r="I300" s="138"/>
    </row>
    <row r="301" spans="1:9" s="139" customFormat="1" ht="24" customHeight="1">
      <c r="A301" s="34">
        <f t="shared" si="2"/>
        <v>262</v>
      </c>
      <c r="B301" s="222" t="s">
        <v>314</v>
      </c>
      <c r="C301" s="222"/>
      <c r="D301" s="222"/>
      <c r="E301" s="223" t="s">
        <v>313</v>
      </c>
      <c r="F301" s="224">
        <v>55</v>
      </c>
      <c r="G301" s="225">
        <v>50</v>
      </c>
      <c r="H301" s="226">
        <v>50.9</v>
      </c>
      <c r="I301" s="138"/>
    </row>
    <row r="302" spans="1:9" s="139" customFormat="1" ht="23.25" customHeight="1">
      <c r="A302" s="34">
        <f t="shared" si="2"/>
        <v>263</v>
      </c>
      <c r="B302" s="188" t="s">
        <v>315</v>
      </c>
      <c r="C302" s="188"/>
      <c r="D302" s="188"/>
      <c r="E302" s="206" t="s">
        <v>313</v>
      </c>
      <c r="F302" s="42">
        <v>80</v>
      </c>
      <c r="G302" s="43">
        <v>76</v>
      </c>
      <c r="H302" s="44">
        <v>76.9</v>
      </c>
      <c r="I302" s="138"/>
    </row>
    <row r="303" spans="1:9" s="139" customFormat="1" ht="23.25" customHeight="1">
      <c r="A303" s="34">
        <f t="shared" si="2"/>
        <v>264</v>
      </c>
      <c r="B303" s="188" t="s">
        <v>316</v>
      </c>
      <c r="C303" s="188"/>
      <c r="D303" s="188"/>
      <c r="E303" s="206" t="s">
        <v>313</v>
      </c>
      <c r="F303" s="42">
        <v>45</v>
      </c>
      <c r="G303" s="43">
        <v>41</v>
      </c>
      <c r="H303" s="44">
        <v>39.9</v>
      </c>
      <c r="I303" s="138"/>
    </row>
    <row r="304" spans="1:9" s="139" customFormat="1" ht="23.25" customHeight="1">
      <c r="A304" s="34">
        <f t="shared" si="2"/>
        <v>265</v>
      </c>
      <c r="B304" s="188" t="s">
        <v>317</v>
      </c>
      <c r="C304" s="188"/>
      <c r="D304" s="188"/>
      <c r="E304" s="206" t="s">
        <v>18</v>
      </c>
      <c r="F304" s="42">
        <v>35</v>
      </c>
      <c r="G304" s="43">
        <v>33</v>
      </c>
      <c r="H304" s="44"/>
      <c r="I304" s="138"/>
    </row>
    <row r="305" spans="1:9" s="139" customFormat="1" ht="23.25" customHeight="1">
      <c r="A305" s="34">
        <f t="shared" si="2"/>
        <v>266</v>
      </c>
      <c r="B305" s="188" t="s">
        <v>318</v>
      </c>
      <c r="C305" s="188"/>
      <c r="D305" s="188"/>
      <c r="E305" s="206" t="s">
        <v>18</v>
      </c>
      <c r="F305" s="42">
        <v>55</v>
      </c>
      <c r="G305" s="43">
        <v>50</v>
      </c>
      <c r="H305" s="44">
        <v>47.9</v>
      </c>
      <c r="I305" s="138"/>
    </row>
    <row r="306" spans="1:9" s="139" customFormat="1" ht="23.25" customHeight="1">
      <c r="A306" s="34">
        <f t="shared" si="2"/>
        <v>267</v>
      </c>
      <c r="B306" s="188" t="s">
        <v>319</v>
      </c>
      <c r="C306" s="188"/>
      <c r="D306" s="188"/>
      <c r="E306" s="206" t="s">
        <v>18</v>
      </c>
      <c r="F306" s="42">
        <v>38</v>
      </c>
      <c r="G306" s="43">
        <v>35</v>
      </c>
      <c r="H306" s="44">
        <v>33.9</v>
      </c>
      <c r="I306" s="138"/>
    </row>
    <row r="307" spans="1:9" s="139" customFormat="1" ht="23.25" customHeight="1">
      <c r="A307" s="34">
        <f t="shared" si="2"/>
        <v>268</v>
      </c>
      <c r="B307" s="188" t="s">
        <v>320</v>
      </c>
      <c r="C307" s="188"/>
      <c r="D307" s="188"/>
      <c r="E307" s="206" t="s">
        <v>18</v>
      </c>
      <c r="F307" s="42">
        <v>39</v>
      </c>
      <c r="G307" s="43">
        <v>36</v>
      </c>
      <c r="H307" s="44"/>
      <c r="I307" s="138"/>
    </row>
    <row r="308" spans="1:9" s="139" customFormat="1" ht="23.25" customHeight="1">
      <c r="A308" s="34">
        <f t="shared" si="2"/>
        <v>269</v>
      </c>
      <c r="B308" s="188" t="s">
        <v>321</v>
      </c>
      <c r="C308" s="188"/>
      <c r="D308" s="188"/>
      <c r="E308" s="206" t="s">
        <v>18</v>
      </c>
      <c r="F308" s="42">
        <v>35</v>
      </c>
      <c r="G308" s="43"/>
      <c r="H308" s="44">
        <v>29.8</v>
      </c>
      <c r="I308" s="138"/>
    </row>
    <row r="309" spans="1:9" s="229" customFormat="1" ht="23.25" customHeight="1">
      <c r="A309" s="34">
        <f t="shared" si="2"/>
        <v>270</v>
      </c>
      <c r="B309" s="227" t="s">
        <v>322</v>
      </c>
      <c r="C309" s="227"/>
      <c r="D309" s="227"/>
      <c r="E309" s="40" t="s">
        <v>323</v>
      </c>
      <c r="F309" s="42">
        <v>68</v>
      </c>
      <c r="G309" s="43">
        <v>53</v>
      </c>
      <c r="H309" s="44">
        <v>61.9</v>
      </c>
      <c r="I309" s="228"/>
    </row>
    <row r="310" spans="1:9" s="229" customFormat="1" ht="23.25" customHeight="1">
      <c r="A310" s="34">
        <f t="shared" si="2"/>
        <v>271</v>
      </c>
      <c r="B310" s="227" t="s">
        <v>324</v>
      </c>
      <c r="C310" s="227"/>
      <c r="D310" s="227"/>
      <c r="E310" s="230" t="s">
        <v>323</v>
      </c>
      <c r="F310" s="42">
        <v>68</v>
      </c>
      <c r="G310" s="43">
        <v>53</v>
      </c>
      <c r="H310" s="44">
        <v>61.9</v>
      </c>
      <c r="I310" s="228"/>
    </row>
    <row r="311" spans="1:9" s="229" customFormat="1" ht="23.25" customHeight="1">
      <c r="A311" s="34">
        <f t="shared" si="2"/>
        <v>272</v>
      </c>
      <c r="B311" s="227" t="s">
        <v>325</v>
      </c>
      <c r="C311" s="227"/>
      <c r="D311" s="227"/>
      <c r="E311" s="230" t="s">
        <v>323</v>
      </c>
      <c r="F311" s="42">
        <v>68</v>
      </c>
      <c r="G311" s="43">
        <v>53</v>
      </c>
      <c r="H311" s="44">
        <v>61.9</v>
      </c>
      <c r="I311" s="228"/>
    </row>
    <row r="312" spans="1:9" s="229" customFormat="1" ht="23.25" customHeight="1">
      <c r="A312" s="34">
        <f t="shared" si="2"/>
        <v>273</v>
      </c>
      <c r="B312" s="227" t="s">
        <v>326</v>
      </c>
      <c r="C312" s="227"/>
      <c r="D312" s="227"/>
      <c r="E312" s="230" t="s">
        <v>323</v>
      </c>
      <c r="F312" s="42">
        <v>68</v>
      </c>
      <c r="G312" s="43">
        <v>53</v>
      </c>
      <c r="H312" s="44">
        <v>61.9</v>
      </c>
      <c r="I312" s="228"/>
    </row>
    <row r="313" spans="1:9" s="229" customFormat="1" ht="23.25" customHeight="1">
      <c r="A313" s="34">
        <f t="shared" si="2"/>
        <v>274</v>
      </c>
      <c r="B313" s="227" t="s">
        <v>327</v>
      </c>
      <c r="C313" s="227"/>
      <c r="D313" s="227"/>
      <c r="E313" s="230" t="s">
        <v>323</v>
      </c>
      <c r="F313" s="42">
        <v>68</v>
      </c>
      <c r="G313" s="43">
        <v>53</v>
      </c>
      <c r="H313" s="44">
        <v>61.9</v>
      </c>
      <c r="I313" s="228"/>
    </row>
    <row r="314" spans="1:9" s="229" customFormat="1" ht="23.25" customHeight="1">
      <c r="A314" s="34">
        <f t="shared" si="2"/>
        <v>275</v>
      </c>
      <c r="B314" s="227" t="s">
        <v>328</v>
      </c>
      <c r="C314" s="227"/>
      <c r="D314" s="227"/>
      <c r="E314" s="230" t="s">
        <v>323</v>
      </c>
      <c r="F314" s="42">
        <v>68</v>
      </c>
      <c r="G314" s="43">
        <v>53</v>
      </c>
      <c r="H314" s="44">
        <v>61.9</v>
      </c>
      <c r="I314" s="228"/>
    </row>
    <row r="315" spans="1:9" s="229" customFormat="1" ht="23.25" customHeight="1">
      <c r="A315" s="34">
        <f t="shared" si="2"/>
        <v>276</v>
      </c>
      <c r="B315" s="227" t="s">
        <v>329</v>
      </c>
      <c r="C315" s="227"/>
      <c r="D315" s="227"/>
      <c r="E315" s="230" t="s">
        <v>197</v>
      </c>
      <c r="F315" s="42">
        <v>40</v>
      </c>
      <c r="G315" s="43">
        <v>41</v>
      </c>
      <c r="H315" s="44"/>
      <c r="I315" s="228"/>
    </row>
    <row r="316" spans="1:9" s="229" customFormat="1" ht="23.25" customHeight="1">
      <c r="A316" s="34">
        <f t="shared" si="2"/>
        <v>277</v>
      </c>
      <c r="B316" s="227" t="s">
        <v>330</v>
      </c>
      <c r="C316" s="227"/>
      <c r="D316" s="227"/>
      <c r="E316" s="230" t="s">
        <v>197</v>
      </c>
      <c r="F316" s="42">
        <v>40</v>
      </c>
      <c r="G316" s="43">
        <v>41</v>
      </c>
      <c r="H316" s="44">
        <v>35.9</v>
      </c>
      <c r="I316" s="228"/>
    </row>
    <row r="317" spans="1:9" s="229" customFormat="1" ht="23.25" customHeight="1">
      <c r="A317" s="34">
        <f t="shared" si="2"/>
        <v>278</v>
      </c>
      <c r="B317" s="227" t="s">
        <v>331</v>
      </c>
      <c r="C317" s="227"/>
      <c r="D317" s="227"/>
      <c r="E317" s="230" t="s">
        <v>197</v>
      </c>
      <c r="F317" s="42">
        <v>45</v>
      </c>
      <c r="G317" s="43">
        <v>41</v>
      </c>
      <c r="H317" s="44">
        <v>39.9</v>
      </c>
      <c r="I317" s="228"/>
    </row>
    <row r="318" spans="1:9" s="229" customFormat="1" ht="23.25" customHeight="1">
      <c r="A318" s="34">
        <f t="shared" si="2"/>
        <v>279</v>
      </c>
      <c r="B318" s="227" t="s">
        <v>332</v>
      </c>
      <c r="C318" s="227"/>
      <c r="D318" s="227"/>
      <c r="E318" s="231" t="s">
        <v>197</v>
      </c>
      <c r="F318" s="42">
        <v>45</v>
      </c>
      <c r="G318" s="43">
        <v>41</v>
      </c>
      <c r="H318" s="44">
        <v>39.9</v>
      </c>
      <c r="I318" s="228"/>
    </row>
    <row r="319" spans="1:9" s="229" customFormat="1" ht="23.25" customHeight="1">
      <c r="A319" s="34">
        <f t="shared" si="2"/>
        <v>280</v>
      </c>
      <c r="B319" s="231" t="s">
        <v>333</v>
      </c>
      <c r="C319" s="231"/>
      <c r="D319" s="231"/>
      <c r="E319" s="231" t="s">
        <v>323</v>
      </c>
      <c r="F319" s="232">
        <v>57</v>
      </c>
      <c r="G319" s="232">
        <v>54</v>
      </c>
      <c r="H319" s="232">
        <v>52.5</v>
      </c>
      <c r="I319" s="228"/>
    </row>
    <row r="320" spans="1:9" s="229" customFormat="1" ht="23.25" customHeight="1">
      <c r="A320" s="34">
        <f t="shared" si="2"/>
        <v>281</v>
      </c>
      <c r="B320" s="231" t="s">
        <v>334</v>
      </c>
      <c r="C320" s="231"/>
      <c r="D320" s="231"/>
      <c r="E320" s="231" t="s">
        <v>323</v>
      </c>
      <c r="F320" s="232">
        <v>40</v>
      </c>
      <c r="G320" s="232">
        <v>37</v>
      </c>
      <c r="H320" s="232">
        <v>35.9</v>
      </c>
      <c r="I320" s="228"/>
    </row>
    <row r="321" spans="1:9" s="229" customFormat="1" ht="23.25" customHeight="1">
      <c r="A321" s="34">
        <f t="shared" si="2"/>
        <v>282</v>
      </c>
      <c r="B321" s="231" t="s">
        <v>335</v>
      </c>
      <c r="C321" s="231"/>
      <c r="D321" s="231"/>
      <c r="E321" s="231" t="s">
        <v>323</v>
      </c>
      <c r="F321" s="232">
        <v>40</v>
      </c>
      <c r="G321" s="232">
        <v>37</v>
      </c>
      <c r="H321" s="232">
        <v>35.9</v>
      </c>
      <c r="I321" s="228"/>
    </row>
    <row r="322" spans="1:9" s="229" customFormat="1" ht="23.25" customHeight="1">
      <c r="A322" s="34">
        <f t="shared" si="2"/>
        <v>283</v>
      </c>
      <c r="B322" s="231" t="s">
        <v>336</v>
      </c>
      <c r="C322" s="231"/>
      <c r="D322" s="231"/>
      <c r="E322" s="231" t="s">
        <v>323</v>
      </c>
      <c r="F322" s="232">
        <v>65</v>
      </c>
      <c r="G322" s="232">
        <v>62</v>
      </c>
      <c r="H322" s="232">
        <v>59.9</v>
      </c>
      <c r="I322" s="228"/>
    </row>
    <row r="323" spans="1:9" s="229" customFormat="1" ht="23.25" customHeight="1">
      <c r="A323" s="34">
        <f t="shared" si="2"/>
        <v>284</v>
      </c>
      <c r="B323" s="231" t="s">
        <v>337</v>
      </c>
      <c r="C323" s="231"/>
      <c r="D323" s="231"/>
      <c r="E323" s="231" t="s">
        <v>323</v>
      </c>
      <c r="F323" s="232">
        <v>65</v>
      </c>
      <c r="G323" s="232">
        <v>62</v>
      </c>
      <c r="H323" s="232">
        <v>59.9</v>
      </c>
      <c r="I323" s="228"/>
    </row>
    <row r="324" spans="1:9" s="229" customFormat="1" ht="23.25" customHeight="1">
      <c r="A324" s="34">
        <f t="shared" si="2"/>
        <v>285</v>
      </c>
      <c r="B324" s="231" t="s">
        <v>338</v>
      </c>
      <c r="C324" s="231"/>
      <c r="D324" s="231"/>
      <c r="E324" s="231" t="s">
        <v>323</v>
      </c>
      <c r="F324" s="232">
        <v>65</v>
      </c>
      <c r="G324" s="232">
        <v>62</v>
      </c>
      <c r="H324" s="232">
        <v>59.9</v>
      </c>
      <c r="I324" s="228"/>
    </row>
    <row r="325" spans="1:9" s="229" customFormat="1" ht="23.25" customHeight="1">
      <c r="A325" s="34">
        <f t="shared" si="2"/>
        <v>286</v>
      </c>
      <c r="B325" s="231" t="s">
        <v>339</v>
      </c>
      <c r="C325" s="231"/>
      <c r="D325" s="231"/>
      <c r="E325" s="231" t="s">
        <v>323</v>
      </c>
      <c r="F325" s="232">
        <v>65</v>
      </c>
      <c r="G325" s="232">
        <v>62</v>
      </c>
      <c r="H325" s="232">
        <v>59.9</v>
      </c>
      <c r="I325" s="228"/>
    </row>
    <row r="326" spans="1:9" s="229" customFormat="1" ht="23.25" customHeight="1">
      <c r="A326" s="34">
        <f t="shared" si="2"/>
        <v>287</v>
      </c>
      <c r="B326" s="231" t="s">
        <v>340</v>
      </c>
      <c r="C326" s="231"/>
      <c r="D326" s="231"/>
      <c r="E326" s="231" t="s">
        <v>323</v>
      </c>
      <c r="F326" s="232">
        <v>65</v>
      </c>
      <c r="G326" s="232">
        <v>62</v>
      </c>
      <c r="H326" s="232">
        <v>59.9</v>
      </c>
      <c r="I326" s="228"/>
    </row>
    <row r="327" spans="1:9" s="229" customFormat="1" ht="23.25" customHeight="1">
      <c r="A327" s="34">
        <f t="shared" si="2"/>
        <v>288</v>
      </c>
      <c r="B327" s="231" t="s">
        <v>341</v>
      </c>
      <c r="C327" s="231"/>
      <c r="D327" s="231"/>
      <c r="E327" s="231" t="s">
        <v>323</v>
      </c>
      <c r="F327" s="232">
        <v>72</v>
      </c>
      <c r="G327" s="232">
        <v>69</v>
      </c>
      <c r="H327" s="232">
        <v>65.9</v>
      </c>
      <c r="I327" s="228"/>
    </row>
    <row r="328" spans="1:9" s="229" customFormat="1" ht="23.25" customHeight="1">
      <c r="A328" s="34">
        <f t="shared" si="2"/>
        <v>289</v>
      </c>
      <c r="B328" s="41" t="s">
        <v>342</v>
      </c>
      <c r="C328" s="41"/>
      <c r="D328" s="41"/>
      <c r="E328" s="40" t="s">
        <v>18</v>
      </c>
      <c r="F328" s="42">
        <v>100</v>
      </c>
      <c r="G328" s="43">
        <v>95</v>
      </c>
      <c r="H328" s="44">
        <v>92.9</v>
      </c>
      <c r="I328" s="228"/>
    </row>
    <row r="329" spans="1:9" s="229" customFormat="1" ht="23.25" customHeight="1">
      <c r="A329" s="34">
        <f t="shared" si="2"/>
        <v>290</v>
      </c>
      <c r="B329" s="41" t="s">
        <v>343</v>
      </c>
      <c r="C329" s="41"/>
      <c r="D329" s="41"/>
      <c r="E329" s="40" t="s">
        <v>18</v>
      </c>
      <c r="F329" s="42">
        <v>60</v>
      </c>
      <c r="G329" s="43">
        <v>58</v>
      </c>
      <c r="H329" s="44">
        <v>55.6</v>
      </c>
      <c r="I329" s="228"/>
    </row>
    <row r="330" spans="1:9" s="229" customFormat="1" ht="23.25" customHeight="1">
      <c r="A330" s="34">
        <f t="shared" si="2"/>
        <v>291</v>
      </c>
      <c r="B330" s="41" t="s">
        <v>344</v>
      </c>
      <c r="C330" s="41"/>
      <c r="D330" s="41"/>
      <c r="E330" s="40" t="s">
        <v>18</v>
      </c>
      <c r="F330" s="42">
        <v>45</v>
      </c>
      <c r="G330" s="43">
        <v>42</v>
      </c>
      <c r="H330" s="44">
        <v>38.9</v>
      </c>
      <c r="I330" s="228"/>
    </row>
    <row r="331" spans="1:9" s="229" customFormat="1" ht="23.25" customHeight="1">
      <c r="A331" s="34">
        <f t="shared" si="2"/>
        <v>292</v>
      </c>
      <c r="B331" s="41" t="s">
        <v>345</v>
      </c>
      <c r="C331" s="41"/>
      <c r="D331" s="41"/>
      <c r="E331" s="40" t="s">
        <v>346</v>
      </c>
      <c r="F331" s="42">
        <v>52</v>
      </c>
      <c r="G331" s="43">
        <v>45</v>
      </c>
      <c r="H331" s="44">
        <v>43.9</v>
      </c>
      <c r="I331" s="228"/>
    </row>
    <row r="332" spans="1:9" s="229" customFormat="1" ht="23.25" customHeight="1">
      <c r="A332" s="34">
        <f t="shared" si="2"/>
        <v>293</v>
      </c>
      <c r="B332" s="41" t="s">
        <v>347</v>
      </c>
      <c r="C332" s="41"/>
      <c r="D332" s="41"/>
      <c r="E332" s="40" t="s">
        <v>346</v>
      </c>
      <c r="F332" s="42">
        <v>53</v>
      </c>
      <c r="G332" s="43">
        <v>50</v>
      </c>
      <c r="H332" s="44">
        <v>47.8</v>
      </c>
      <c r="I332" s="228"/>
    </row>
    <row r="333" spans="1:9" s="229" customFormat="1" ht="24" customHeight="1">
      <c r="A333" s="34">
        <f t="shared" si="2"/>
        <v>294</v>
      </c>
      <c r="B333" s="41" t="s">
        <v>348</v>
      </c>
      <c r="C333" s="41"/>
      <c r="D333" s="41"/>
      <c r="E333" s="40" t="s">
        <v>346</v>
      </c>
      <c r="F333" s="42">
        <v>109</v>
      </c>
      <c r="G333" s="43">
        <v>101</v>
      </c>
      <c r="H333" s="44">
        <v>98.5</v>
      </c>
      <c r="I333" s="228"/>
    </row>
    <row r="334" spans="1:10" s="229" customFormat="1" ht="24" customHeight="1">
      <c r="A334" s="34">
        <f t="shared" si="2"/>
        <v>295</v>
      </c>
      <c r="B334" s="41" t="s">
        <v>349</v>
      </c>
      <c r="C334" s="41"/>
      <c r="D334" s="41"/>
      <c r="E334" s="40" t="s">
        <v>346</v>
      </c>
      <c r="F334" s="42">
        <v>87</v>
      </c>
      <c r="G334" s="43">
        <v>80</v>
      </c>
      <c r="H334" s="44">
        <v>77.8</v>
      </c>
      <c r="I334" s="228"/>
      <c r="J334" s="229" t="s">
        <v>350</v>
      </c>
    </row>
    <row r="335" spans="1:9" s="229" customFormat="1" ht="24" customHeight="1">
      <c r="A335" s="34">
        <f t="shared" si="2"/>
        <v>296</v>
      </c>
      <c r="B335" s="159" t="s">
        <v>351</v>
      </c>
      <c r="C335" s="159"/>
      <c r="D335" s="159"/>
      <c r="E335" s="233" t="s">
        <v>18</v>
      </c>
      <c r="F335" s="234">
        <v>52</v>
      </c>
      <c r="G335" s="160">
        <v>199</v>
      </c>
      <c r="H335" s="183">
        <v>46.9</v>
      </c>
      <c r="I335" s="228"/>
    </row>
    <row r="336" spans="1:9" s="229" customFormat="1" ht="24" customHeight="1">
      <c r="A336" s="34">
        <f t="shared" si="2"/>
        <v>297</v>
      </c>
      <c r="B336" s="159" t="s">
        <v>352</v>
      </c>
      <c r="C336" s="159"/>
      <c r="D336" s="159"/>
      <c r="E336" s="233" t="s">
        <v>18</v>
      </c>
      <c r="F336" s="234">
        <v>79</v>
      </c>
      <c r="G336" s="160"/>
      <c r="H336" s="183">
        <v>71.9</v>
      </c>
      <c r="I336" s="228"/>
    </row>
    <row r="337" spans="1:9" s="229" customFormat="1" ht="28.5" customHeight="1">
      <c r="A337" s="34">
        <f t="shared" si="2"/>
        <v>298</v>
      </c>
      <c r="B337" s="235" t="s">
        <v>353</v>
      </c>
      <c r="C337" s="235"/>
      <c r="D337" s="235"/>
      <c r="E337" s="235" t="s">
        <v>18</v>
      </c>
      <c r="F337" s="63">
        <v>75</v>
      </c>
      <c r="G337" s="63">
        <v>70</v>
      </c>
      <c r="H337" s="63">
        <v>65.7</v>
      </c>
      <c r="I337" s="228"/>
    </row>
    <row r="338" spans="1:9" s="229" customFormat="1" ht="27.75" customHeight="1">
      <c r="A338" s="34">
        <f t="shared" si="2"/>
        <v>299</v>
      </c>
      <c r="B338" s="123" t="s">
        <v>354</v>
      </c>
      <c r="C338" s="123"/>
      <c r="D338" s="123"/>
      <c r="E338" s="123" t="s">
        <v>18</v>
      </c>
      <c r="F338" s="63">
        <v>75</v>
      </c>
      <c r="G338" s="63">
        <v>70</v>
      </c>
      <c r="H338" s="63">
        <v>65.7</v>
      </c>
      <c r="I338" s="228"/>
    </row>
    <row r="339" spans="1:9" s="229" customFormat="1" ht="27.75" customHeight="1">
      <c r="A339" s="34">
        <f t="shared" si="2"/>
        <v>300</v>
      </c>
      <c r="B339" s="123" t="s">
        <v>355</v>
      </c>
      <c r="C339" s="123"/>
      <c r="D339" s="123"/>
      <c r="E339" s="123" t="s">
        <v>18</v>
      </c>
      <c r="F339" s="63">
        <v>75</v>
      </c>
      <c r="G339" s="63">
        <v>70</v>
      </c>
      <c r="H339" s="63">
        <v>65.7</v>
      </c>
      <c r="I339" s="228"/>
    </row>
    <row r="340" spans="1:9" s="229" customFormat="1" ht="27.75" customHeight="1">
      <c r="A340" s="34">
        <f t="shared" si="2"/>
        <v>0</v>
      </c>
      <c r="B340" s="236"/>
      <c r="C340" s="236"/>
      <c r="D340" s="236"/>
      <c r="E340" s="236"/>
      <c r="F340" s="236"/>
      <c r="G340" s="236"/>
      <c r="H340" s="236"/>
      <c r="I340" s="228"/>
    </row>
    <row r="341" spans="1:9" s="229" customFormat="1" ht="27.75" customHeight="1">
      <c r="A341" s="34">
        <f t="shared" si="2"/>
        <v>301</v>
      </c>
      <c r="B341" s="123" t="s">
        <v>356</v>
      </c>
      <c r="C341" s="123"/>
      <c r="D341" s="123"/>
      <c r="E341" s="123" t="s">
        <v>18</v>
      </c>
      <c r="F341" s="63">
        <v>120</v>
      </c>
      <c r="G341" s="63">
        <v>112</v>
      </c>
      <c r="H341" s="63">
        <v>109.9</v>
      </c>
      <c r="I341" s="228"/>
    </row>
    <row r="342" spans="1:9" s="229" customFormat="1" ht="27.75" customHeight="1">
      <c r="A342" s="34">
        <f t="shared" si="2"/>
        <v>302</v>
      </c>
      <c r="B342" s="123" t="s">
        <v>357</v>
      </c>
      <c r="C342" s="123"/>
      <c r="D342" s="123"/>
      <c r="E342" s="123" t="s">
        <v>18</v>
      </c>
      <c r="F342" s="63">
        <v>120</v>
      </c>
      <c r="G342" s="63">
        <v>112</v>
      </c>
      <c r="H342" s="63">
        <v>109.9</v>
      </c>
      <c r="I342" s="228"/>
    </row>
    <row r="343" spans="1:9" s="229" customFormat="1" ht="27.75" customHeight="1">
      <c r="A343" s="34">
        <f t="shared" si="2"/>
        <v>303</v>
      </c>
      <c r="B343" s="123" t="s">
        <v>358</v>
      </c>
      <c r="C343" s="123"/>
      <c r="D343" s="123"/>
      <c r="E343" s="123" t="s">
        <v>18</v>
      </c>
      <c r="F343" s="63">
        <v>120</v>
      </c>
      <c r="G343" s="63">
        <v>112</v>
      </c>
      <c r="H343" s="63">
        <v>109.9</v>
      </c>
      <c r="I343" s="228"/>
    </row>
    <row r="344" spans="1:9" s="229" customFormat="1" ht="27.75" customHeight="1">
      <c r="A344" s="34">
        <f t="shared" si="2"/>
        <v>0</v>
      </c>
      <c r="B344" s="236"/>
      <c r="C344" s="236"/>
      <c r="D344" s="236"/>
      <c r="E344" s="236"/>
      <c r="F344" s="236"/>
      <c r="G344" s="236"/>
      <c r="H344" s="236"/>
      <c r="I344" s="236"/>
    </row>
    <row r="345" spans="1:9" s="229" customFormat="1" ht="23.25" customHeight="1">
      <c r="A345" s="34">
        <f t="shared" si="2"/>
        <v>304</v>
      </c>
      <c r="B345" s="130" t="s">
        <v>359</v>
      </c>
      <c r="C345" s="130"/>
      <c r="D345" s="130"/>
      <c r="E345" s="237" t="s">
        <v>360</v>
      </c>
      <c r="F345" s="42">
        <v>55</v>
      </c>
      <c r="G345" s="43">
        <v>51</v>
      </c>
      <c r="H345" s="44"/>
      <c r="I345" s="238"/>
    </row>
    <row r="346" spans="1:9" s="229" customFormat="1" ht="35.25" customHeight="1">
      <c r="A346" s="34">
        <f t="shared" si="2"/>
        <v>305</v>
      </c>
      <c r="B346" s="159" t="s">
        <v>361</v>
      </c>
      <c r="C346" s="159"/>
      <c r="D346" s="239"/>
      <c r="E346" s="240" t="s">
        <v>248</v>
      </c>
      <c r="F346" s="234">
        <v>70</v>
      </c>
      <c r="G346" s="160">
        <v>78</v>
      </c>
      <c r="H346" s="183">
        <v>61.9</v>
      </c>
      <c r="I346" s="238"/>
    </row>
    <row r="347" spans="1:10" s="229" customFormat="1" ht="36" customHeight="1">
      <c r="A347" s="129">
        <f t="shared" si="2"/>
        <v>306</v>
      </c>
      <c r="B347" s="241" t="s">
        <v>362</v>
      </c>
      <c r="C347" s="241"/>
      <c r="D347" s="241"/>
      <c r="E347" s="40" t="s">
        <v>360</v>
      </c>
      <c r="F347" s="242">
        <v>55</v>
      </c>
      <c r="G347" s="243">
        <v>49</v>
      </c>
      <c r="H347" s="244">
        <v>45.5</v>
      </c>
      <c r="I347" s="238"/>
      <c r="J347" s="229" t="s">
        <v>363</v>
      </c>
    </row>
    <row r="348" spans="1:9" s="229" customFormat="1" ht="23.25" customHeight="1">
      <c r="A348" s="34">
        <f t="shared" si="2"/>
        <v>307</v>
      </c>
      <c r="B348" s="130" t="s">
        <v>364</v>
      </c>
      <c r="C348" s="130"/>
      <c r="D348" s="130"/>
      <c r="E348" s="40" t="s">
        <v>360</v>
      </c>
      <c r="F348" s="242">
        <v>55</v>
      </c>
      <c r="G348" s="243">
        <v>49</v>
      </c>
      <c r="H348" s="244">
        <v>45.5</v>
      </c>
      <c r="I348" s="238"/>
    </row>
    <row r="349" spans="1:9" s="229" customFormat="1" ht="23.25" customHeight="1">
      <c r="A349" s="34">
        <f t="shared" si="2"/>
        <v>308</v>
      </c>
      <c r="B349" s="245" t="s">
        <v>365</v>
      </c>
      <c r="C349" s="245"/>
      <c r="D349" s="245"/>
      <c r="E349" s="237" t="s">
        <v>360</v>
      </c>
      <c r="F349" s="242">
        <v>55</v>
      </c>
      <c r="G349" s="243">
        <v>53</v>
      </c>
      <c r="H349" s="244">
        <v>47.9</v>
      </c>
      <c r="I349" s="238"/>
    </row>
    <row r="350" spans="1:9" s="229" customFormat="1" ht="23.25" customHeight="1">
      <c r="A350" s="34">
        <f t="shared" si="2"/>
        <v>309</v>
      </c>
      <c r="B350" s="245" t="s">
        <v>366</v>
      </c>
      <c r="C350" s="245"/>
      <c r="D350" s="245"/>
      <c r="E350" s="237" t="s">
        <v>360</v>
      </c>
      <c r="F350" s="242">
        <v>55</v>
      </c>
      <c r="G350" s="243">
        <v>53</v>
      </c>
      <c r="H350" s="244">
        <v>47.9</v>
      </c>
      <c r="I350" s="238"/>
    </row>
    <row r="351" spans="1:9" s="229" customFormat="1" ht="23.25" customHeight="1">
      <c r="A351" s="34">
        <f t="shared" si="2"/>
        <v>310</v>
      </c>
      <c r="B351" s="130" t="s">
        <v>367</v>
      </c>
      <c r="C351" s="130"/>
      <c r="D351" s="130"/>
      <c r="E351" s="40" t="s">
        <v>360</v>
      </c>
      <c r="F351" s="242">
        <v>55</v>
      </c>
      <c r="G351" s="243">
        <v>53</v>
      </c>
      <c r="H351" s="244">
        <v>47.9</v>
      </c>
      <c r="I351" s="238"/>
    </row>
    <row r="352" spans="1:9" s="229" customFormat="1" ht="23.25" customHeight="1">
      <c r="A352" s="34">
        <f t="shared" si="2"/>
        <v>311</v>
      </c>
      <c r="B352" s="130" t="s">
        <v>368</v>
      </c>
      <c r="C352" s="130"/>
      <c r="D352" s="130"/>
      <c r="E352" s="40" t="s">
        <v>360</v>
      </c>
      <c r="F352" s="242">
        <v>55</v>
      </c>
      <c r="G352" s="243">
        <v>53</v>
      </c>
      <c r="H352" s="244">
        <v>47.9</v>
      </c>
      <c r="I352" s="238"/>
    </row>
    <row r="353" spans="1:9" s="229" customFormat="1" ht="23.25" customHeight="1">
      <c r="A353" s="34">
        <f t="shared" si="2"/>
        <v>312</v>
      </c>
      <c r="B353" s="130" t="s">
        <v>369</v>
      </c>
      <c r="C353" s="130"/>
      <c r="D353" s="130"/>
      <c r="E353" s="40" t="s">
        <v>360</v>
      </c>
      <c r="F353" s="242">
        <v>55</v>
      </c>
      <c r="G353" s="243">
        <v>49</v>
      </c>
      <c r="H353" s="244">
        <v>45.5</v>
      </c>
      <c r="I353" s="238"/>
    </row>
    <row r="354" spans="1:9" s="229" customFormat="1" ht="23.25" customHeight="1">
      <c r="A354" s="34">
        <f t="shared" si="2"/>
        <v>313</v>
      </c>
      <c r="B354" s="130" t="s">
        <v>370</v>
      </c>
      <c r="C354" s="130"/>
      <c r="D354" s="130"/>
      <c r="E354" s="40" t="s">
        <v>360</v>
      </c>
      <c r="F354" s="242">
        <v>55</v>
      </c>
      <c r="G354" s="243">
        <v>49</v>
      </c>
      <c r="H354" s="244">
        <v>45.5</v>
      </c>
      <c r="I354" s="238"/>
    </row>
    <row r="355" spans="1:9" s="229" customFormat="1" ht="23.25" customHeight="1">
      <c r="A355" s="34">
        <f t="shared" si="2"/>
        <v>314</v>
      </c>
      <c r="B355" s="130" t="s">
        <v>371</v>
      </c>
      <c r="C355" s="130"/>
      <c r="D355" s="130"/>
      <c r="E355" s="40" t="s">
        <v>360</v>
      </c>
      <c r="F355" s="242">
        <v>55</v>
      </c>
      <c r="G355" s="243">
        <v>49</v>
      </c>
      <c r="H355" s="244">
        <v>45.5</v>
      </c>
      <c r="I355" s="238"/>
    </row>
    <row r="356" spans="1:9" s="229" customFormat="1" ht="23.25" customHeight="1">
      <c r="A356" s="34">
        <f t="shared" si="2"/>
        <v>315</v>
      </c>
      <c r="B356" s="241" t="s">
        <v>372</v>
      </c>
      <c r="C356" s="241"/>
      <c r="D356" s="241"/>
      <c r="E356" s="40" t="s">
        <v>360</v>
      </c>
      <c r="F356" s="242">
        <v>55</v>
      </c>
      <c r="G356" s="243">
        <v>49</v>
      </c>
      <c r="H356" s="244">
        <v>45.5</v>
      </c>
      <c r="I356" s="238"/>
    </row>
    <row r="357" spans="1:9" s="229" customFormat="1" ht="23.25" customHeight="1">
      <c r="A357" s="34">
        <f t="shared" si="2"/>
        <v>316</v>
      </c>
      <c r="B357" s="241" t="s">
        <v>373</v>
      </c>
      <c r="C357" s="241"/>
      <c r="D357" s="241"/>
      <c r="E357" s="40" t="s">
        <v>374</v>
      </c>
      <c r="F357" s="242">
        <v>75</v>
      </c>
      <c r="G357" s="243">
        <v>72</v>
      </c>
      <c r="H357" s="244">
        <v>69.9</v>
      </c>
      <c r="I357" s="238"/>
    </row>
    <row r="358" spans="1:9" s="229" customFormat="1" ht="24" customHeight="1">
      <c r="A358" s="34">
        <f t="shared" si="2"/>
        <v>317</v>
      </c>
      <c r="B358" s="241" t="s">
        <v>375</v>
      </c>
      <c r="C358" s="241"/>
      <c r="D358" s="241"/>
      <c r="E358" s="40" t="s">
        <v>18</v>
      </c>
      <c r="F358" s="242">
        <v>80</v>
      </c>
      <c r="G358" s="246">
        <v>76</v>
      </c>
      <c r="H358" s="247">
        <v>72.9</v>
      </c>
      <c r="I358" s="238"/>
    </row>
    <row r="359" spans="1:9" s="229" customFormat="1" ht="24" customHeight="1">
      <c r="A359" s="34">
        <f t="shared" si="2"/>
        <v>318</v>
      </c>
      <c r="B359" s="241" t="s">
        <v>376</v>
      </c>
      <c r="C359" s="241"/>
      <c r="D359" s="241"/>
      <c r="E359" s="40" t="s">
        <v>18</v>
      </c>
      <c r="F359" s="242">
        <v>80</v>
      </c>
      <c r="G359" s="246">
        <v>76</v>
      </c>
      <c r="H359" s="247">
        <v>72.9</v>
      </c>
      <c r="I359" s="238"/>
    </row>
    <row r="360" spans="1:9" s="229" customFormat="1" ht="24" customHeight="1">
      <c r="A360" s="34">
        <f t="shared" si="2"/>
        <v>319</v>
      </c>
      <c r="B360" s="241" t="s">
        <v>377</v>
      </c>
      <c r="C360" s="130"/>
      <c r="D360" s="130"/>
      <c r="E360" s="40" t="s">
        <v>18</v>
      </c>
      <c r="F360" s="242">
        <v>80</v>
      </c>
      <c r="G360" s="246">
        <v>76</v>
      </c>
      <c r="H360" s="247">
        <v>72.9</v>
      </c>
      <c r="I360" s="238"/>
    </row>
    <row r="361" spans="1:9" s="229" customFormat="1" ht="24" customHeight="1">
      <c r="A361" s="34">
        <f t="shared" si="2"/>
        <v>320</v>
      </c>
      <c r="B361" s="241" t="s">
        <v>378</v>
      </c>
      <c r="C361" s="241"/>
      <c r="D361" s="241"/>
      <c r="E361" s="40" t="s">
        <v>18</v>
      </c>
      <c r="F361" s="242">
        <v>80</v>
      </c>
      <c r="G361" s="246">
        <v>76</v>
      </c>
      <c r="H361" s="247">
        <v>72.9</v>
      </c>
      <c r="I361" s="238"/>
    </row>
    <row r="362" spans="1:9" s="229" customFormat="1" ht="23.25" customHeight="1">
      <c r="A362" s="34">
        <f t="shared" si="2"/>
        <v>321</v>
      </c>
      <c r="B362" s="130" t="s">
        <v>379</v>
      </c>
      <c r="C362" s="130"/>
      <c r="D362" s="130"/>
      <c r="E362" s="248" t="s">
        <v>18</v>
      </c>
      <c r="F362" s="249">
        <v>132</v>
      </c>
      <c r="G362" s="246">
        <v>125</v>
      </c>
      <c r="H362" s="247">
        <v>119.5</v>
      </c>
      <c r="I362" s="238"/>
    </row>
    <row r="363" spans="1:9" s="229" customFormat="1" ht="23.25" customHeight="1">
      <c r="A363" s="34">
        <f t="shared" si="2"/>
        <v>322</v>
      </c>
      <c r="B363" s="130" t="s">
        <v>380</v>
      </c>
      <c r="C363" s="130"/>
      <c r="D363" s="130"/>
      <c r="E363" s="248" t="s">
        <v>18</v>
      </c>
      <c r="F363" s="249">
        <v>132</v>
      </c>
      <c r="G363" s="246">
        <v>125</v>
      </c>
      <c r="H363" s="247">
        <v>119.5</v>
      </c>
      <c r="I363" s="238"/>
    </row>
    <row r="364" spans="1:9" s="229" customFormat="1" ht="23.25" customHeight="1">
      <c r="A364" s="34">
        <f t="shared" si="2"/>
        <v>323</v>
      </c>
      <c r="B364" s="130" t="s">
        <v>381</v>
      </c>
      <c r="C364" s="130"/>
      <c r="D364" s="130"/>
      <c r="E364" s="248" t="s">
        <v>18</v>
      </c>
      <c r="F364" s="249">
        <v>132</v>
      </c>
      <c r="G364" s="246">
        <v>125</v>
      </c>
      <c r="H364" s="247">
        <v>119.5</v>
      </c>
      <c r="I364" s="238"/>
    </row>
    <row r="365" spans="1:9" s="229" customFormat="1" ht="23.25" customHeight="1">
      <c r="A365" s="34">
        <f t="shared" si="2"/>
        <v>324</v>
      </c>
      <c r="B365" s="130" t="s">
        <v>382</v>
      </c>
      <c r="C365" s="130"/>
      <c r="D365" s="130"/>
      <c r="E365" s="248" t="s">
        <v>18</v>
      </c>
      <c r="F365" s="249">
        <v>132</v>
      </c>
      <c r="G365" s="246">
        <v>125</v>
      </c>
      <c r="H365" s="247">
        <v>119.5</v>
      </c>
      <c r="I365" s="238"/>
    </row>
    <row r="366" spans="1:9" s="229" customFormat="1" ht="23.25" customHeight="1">
      <c r="A366" s="34">
        <f t="shared" si="2"/>
        <v>325</v>
      </c>
      <c r="B366" s="130" t="s">
        <v>383</v>
      </c>
      <c r="C366" s="130"/>
      <c r="D366" s="130"/>
      <c r="E366" s="248" t="s">
        <v>257</v>
      </c>
      <c r="F366" s="249">
        <v>40</v>
      </c>
      <c r="G366" s="246">
        <v>48</v>
      </c>
      <c r="H366" s="247">
        <v>36.9</v>
      </c>
      <c r="I366" s="238"/>
    </row>
    <row r="367" spans="1:9" s="229" customFormat="1" ht="23.25" customHeight="1">
      <c r="A367" s="34">
        <f t="shared" si="2"/>
        <v>326</v>
      </c>
      <c r="B367" s="41" t="s">
        <v>384</v>
      </c>
      <c r="C367" s="41"/>
      <c r="D367" s="41"/>
      <c r="E367" s="40" t="s">
        <v>262</v>
      </c>
      <c r="F367" s="42">
        <v>45</v>
      </c>
      <c r="G367" s="43">
        <v>42</v>
      </c>
      <c r="H367" s="244">
        <v>39.8</v>
      </c>
      <c r="I367" s="238"/>
    </row>
    <row r="368" spans="1:9" s="229" customFormat="1" ht="23.25" customHeight="1">
      <c r="A368" s="34">
        <f t="shared" si="2"/>
        <v>327</v>
      </c>
      <c r="B368" s="41" t="s">
        <v>385</v>
      </c>
      <c r="C368" s="41"/>
      <c r="D368" s="41"/>
      <c r="E368" s="40" t="s">
        <v>262</v>
      </c>
      <c r="F368" s="42">
        <v>45</v>
      </c>
      <c r="G368" s="43">
        <v>42</v>
      </c>
      <c r="H368" s="244">
        <v>39.8</v>
      </c>
      <c r="I368" s="238"/>
    </row>
    <row r="369" spans="1:9" s="229" customFormat="1" ht="23.25" customHeight="1">
      <c r="A369" s="34">
        <f t="shared" si="2"/>
        <v>328</v>
      </c>
      <c r="B369" s="41" t="s">
        <v>386</v>
      </c>
      <c r="C369" s="41"/>
      <c r="D369" s="41"/>
      <c r="E369" s="40" t="s">
        <v>262</v>
      </c>
      <c r="F369" s="42">
        <v>45</v>
      </c>
      <c r="G369" s="43">
        <v>42</v>
      </c>
      <c r="H369" s="244">
        <v>39.8</v>
      </c>
      <c r="I369" s="238"/>
    </row>
    <row r="370" spans="1:9" s="229" customFormat="1" ht="23.25" customHeight="1">
      <c r="A370" s="34">
        <f t="shared" si="2"/>
        <v>329</v>
      </c>
      <c r="B370" s="188" t="s">
        <v>387</v>
      </c>
      <c r="C370" s="188"/>
      <c r="D370" s="188"/>
      <c r="E370" s="250" t="s">
        <v>262</v>
      </c>
      <c r="F370" s="42">
        <v>45</v>
      </c>
      <c r="G370" s="43"/>
      <c r="H370" s="244">
        <v>39.8</v>
      </c>
      <c r="I370" s="228"/>
    </row>
    <row r="371" spans="1:9" s="229" customFormat="1" ht="23.25" customHeight="1">
      <c r="A371" s="34">
        <f t="shared" si="2"/>
        <v>330</v>
      </c>
      <c r="B371" s="188" t="s">
        <v>388</v>
      </c>
      <c r="C371" s="188"/>
      <c r="D371" s="188"/>
      <c r="E371" s="250" t="s">
        <v>389</v>
      </c>
      <c r="F371" s="42">
        <v>60</v>
      </c>
      <c r="G371" s="43"/>
      <c r="H371" s="244">
        <v>53.9</v>
      </c>
      <c r="I371" s="228"/>
    </row>
    <row r="372" spans="1:9" s="229" customFormat="1" ht="23.25" customHeight="1">
      <c r="A372" s="34">
        <f t="shared" si="2"/>
        <v>331</v>
      </c>
      <c r="B372" s="188" t="s">
        <v>390</v>
      </c>
      <c r="C372" s="188"/>
      <c r="D372" s="188"/>
      <c r="E372" s="250" t="s">
        <v>389</v>
      </c>
      <c r="F372" s="42">
        <v>60</v>
      </c>
      <c r="G372" s="43"/>
      <c r="H372" s="244">
        <v>55.5</v>
      </c>
      <c r="I372" s="228"/>
    </row>
    <row r="373" spans="1:9" s="229" customFormat="1" ht="27.75" customHeight="1">
      <c r="A373" s="34">
        <f t="shared" si="2"/>
        <v>0</v>
      </c>
      <c r="B373" s="236"/>
      <c r="C373" s="236"/>
      <c r="D373" s="236"/>
      <c r="E373" s="236"/>
      <c r="F373" s="236"/>
      <c r="G373" s="236"/>
      <c r="H373" s="236"/>
      <c r="I373" s="236"/>
    </row>
    <row r="374" spans="1:9" s="229" customFormat="1" ht="27.75" customHeight="1">
      <c r="A374" s="34">
        <f t="shared" si="2"/>
        <v>0</v>
      </c>
      <c r="B374" s="251"/>
      <c r="C374" s="251"/>
      <c r="D374" s="251"/>
      <c r="E374" s="123"/>
      <c r="F374" s="252"/>
      <c r="G374" s="253"/>
      <c r="H374" s="254"/>
      <c r="I374" s="255"/>
    </row>
    <row r="375" spans="1:9" s="229" customFormat="1" ht="27.75" customHeight="1">
      <c r="A375" s="34">
        <f t="shared" si="2"/>
        <v>332</v>
      </c>
      <c r="B375" s="251" t="s">
        <v>391</v>
      </c>
      <c r="C375" s="251"/>
      <c r="D375" s="251"/>
      <c r="E375" s="123" t="s">
        <v>18</v>
      </c>
      <c r="F375" s="252">
        <v>50</v>
      </c>
      <c r="G375" s="253">
        <v>43</v>
      </c>
      <c r="H375" s="254">
        <v>44.9</v>
      </c>
      <c r="I375" s="255"/>
    </row>
    <row r="376" spans="1:9" s="229" customFormat="1" ht="27.75" customHeight="1">
      <c r="A376" s="34">
        <f t="shared" si="2"/>
        <v>333</v>
      </c>
      <c r="B376" s="251" t="s">
        <v>392</v>
      </c>
      <c r="C376" s="251"/>
      <c r="D376" s="251"/>
      <c r="E376" s="123" t="s">
        <v>18</v>
      </c>
      <c r="F376" s="252">
        <v>50</v>
      </c>
      <c r="G376" s="253"/>
      <c r="H376" s="254"/>
      <c r="I376" s="255"/>
    </row>
    <row r="377" spans="1:9" s="229" customFormat="1" ht="23.25" customHeight="1">
      <c r="A377" s="34">
        <f t="shared" si="2"/>
        <v>334</v>
      </c>
      <c r="B377" s="251" t="s">
        <v>393</v>
      </c>
      <c r="C377" s="251"/>
      <c r="D377" s="251"/>
      <c r="E377" s="256" t="s">
        <v>262</v>
      </c>
      <c r="F377" s="252">
        <v>55</v>
      </c>
      <c r="G377" s="257">
        <v>50</v>
      </c>
      <c r="H377" s="258">
        <v>49.9</v>
      </c>
      <c r="I377" s="228"/>
    </row>
    <row r="378" spans="1:9" s="128" customFormat="1" ht="23.25" customHeight="1">
      <c r="A378" s="34">
        <f t="shared" si="2"/>
        <v>0</v>
      </c>
      <c r="B378" s="259" t="s">
        <v>394</v>
      </c>
      <c r="C378" s="259"/>
      <c r="D378" s="259"/>
      <c r="E378" s="259"/>
      <c r="F378" s="259"/>
      <c r="G378" s="259"/>
      <c r="H378" s="259"/>
      <c r="I378" s="127"/>
    </row>
    <row r="379" spans="1:9" s="128" customFormat="1" ht="23.25" customHeight="1">
      <c r="A379" s="34">
        <f t="shared" si="2"/>
        <v>335</v>
      </c>
      <c r="B379" s="260" t="s">
        <v>395</v>
      </c>
      <c r="C379" s="260"/>
      <c r="D379" s="260"/>
      <c r="E379" s="250" t="s">
        <v>18</v>
      </c>
      <c r="F379" s="261">
        <v>109</v>
      </c>
      <c r="G379" s="262">
        <v>116</v>
      </c>
      <c r="H379" s="261"/>
      <c r="I379" s="127"/>
    </row>
    <row r="380" spans="1:9" s="128" customFormat="1" ht="23.25" customHeight="1">
      <c r="A380" s="34">
        <f t="shared" si="2"/>
        <v>336</v>
      </c>
      <c r="B380" s="260" t="s">
        <v>396</v>
      </c>
      <c r="C380" s="260"/>
      <c r="D380" s="260"/>
      <c r="E380" s="250" t="s">
        <v>18</v>
      </c>
      <c r="F380" s="263">
        <v>69</v>
      </c>
      <c r="G380" s="264">
        <v>67</v>
      </c>
      <c r="H380" s="263">
        <v>65.8</v>
      </c>
      <c r="I380" s="127"/>
    </row>
    <row r="381" spans="1:9" s="128" customFormat="1" ht="23.25" customHeight="1">
      <c r="A381" s="34">
        <f t="shared" si="2"/>
        <v>337</v>
      </c>
      <c r="B381" s="260" t="s">
        <v>397</v>
      </c>
      <c r="C381" s="260"/>
      <c r="D381" s="260"/>
      <c r="E381" s="250" t="s">
        <v>18</v>
      </c>
      <c r="F381" s="263">
        <v>69</v>
      </c>
      <c r="G381" s="264">
        <v>67</v>
      </c>
      <c r="H381" s="263">
        <v>65.8</v>
      </c>
      <c r="I381" s="127"/>
    </row>
    <row r="382" spans="1:9" s="128" customFormat="1" ht="23.25" customHeight="1">
      <c r="A382" s="34">
        <f t="shared" si="2"/>
        <v>338</v>
      </c>
      <c r="B382" s="265" t="s">
        <v>398</v>
      </c>
      <c r="C382" s="265"/>
      <c r="D382" s="265"/>
      <c r="E382" s="40" t="s">
        <v>18</v>
      </c>
      <c r="F382" s="261">
        <v>109</v>
      </c>
      <c r="G382" s="262">
        <v>116</v>
      </c>
      <c r="H382" s="261">
        <v>98.7</v>
      </c>
      <c r="I382" s="127"/>
    </row>
    <row r="383" spans="1:9" s="110" customFormat="1" ht="23.25" customHeight="1">
      <c r="A383" s="34">
        <f t="shared" si="2"/>
        <v>0</v>
      </c>
      <c r="B383" s="266"/>
      <c r="C383" s="266"/>
      <c r="D383" s="266"/>
      <c r="E383" s="266"/>
      <c r="F383" s="266"/>
      <c r="G383" s="266"/>
      <c r="H383" s="267"/>
      <c r="I383" s="109"/>
    </row>
    <row r="384" spans="1:9" s="110" customFormat="1" ht="23.25" customHeight="1">
      <c r="A384" s="34">
        <f t="shared" si="2"/>
        <v>0</v>
      </c>
      <c r="B384" s="268"/>
      <c r="C384" s="268"/>
      <c r="D384" s="268"/>
      <c r="E384" s="269"/>
      <c r="F384" s="89"/>
      <c r="G384" s="89"/>
      <c r="H384" s="270"/>
      <c r="I384" s="109"/>
    </row>
    <row r="385" spans="1:9" s="110" customFormat="1" ht="23.25" customHeight="1">
      <c r="A385" s="34">
        <f t="shared" si="2"/>
        <v>0</v>
      </c>
      <c r="B385" s="271" t="s">
        <v>399</v>
      </c>
      <c r="C385" s="271"/>
      <c r="D385" s="271"/>
      <c r="E385" s="271"/>
      <c r="F385" s="271"/>
      <c r="G385" s="271"/>
      <c r="H385" s="271"/>
      <c r="I385" s="109"/>
    </row>
    <row r="386" spans="1:9" s="110" customFormat="1" ht="23.25" customHeight="1">
      <c r="A386" s="34">
        <f t="shared" si="2"/>
        <v>339</v>
      </c>
      <c r="B386" s="272" t="s">
        <v>400</v>
      </c>
      <c r="C386" s="272"/>
      <c r="D386" s="272"/>
      <c r="E386" s="272" t="s">
        <v>401</v>
      </c>
      <c r="F386" s="273">
        <v>125</v>
      </c>
      <c r="G386" s="273">
        <v>116</v>
      </c>
      <c r="H386" s="273">
        <v>112.7</v>
      </c>
      <c r="I386" s="109"/>
    </row>
    <row r="387" spans="1:9" s="110" customFormat="1" ht="23.25" customHeight="1">
      <c r="A387" s="34">
        <f t="shared" si="2"/>
        <v>340</v>
      </c>
      <c r="B387" s="274" t="s">
        <v>402</v>
      </c>
      <c r="C387" s="274"/>
      <c r="D387" s="274"/>
      <c r="E387" s="275" t="s">
        <v>401</v>
      </c>
      <c r="F387" s="219">
        <v>190</v>
      </c>
      <c r="G387" s="220">
        <v>195</v>
      </c>
      <c r="H387" s="221">
        <v>173.2</v>
      </c>
      <c r="I387" s="109"/>
    </row>
    <row r="388" spans="1:9" s="110" customFormat="1" ht="23.25" customHeight="1">
      <c r="A388" s="34">
        <f t="shared" si="2"/>
        <v>341</v>
      </c>
      <c r="B388" s="274" t="s">
        <v>403</v>
      </c>
      <c r="C388" s="274"/>
      <c r="D388" s="274"/>
      <c r="E388" s="275" t="s">
        <v>401</v>
      </c>
      <c r="F388" s="276">
        <v>234</v>
      </c>
      <c r="G388" s="277">
        <v>216</v>
      </c>
      <c r="H388" s="278">
        <v>212.7</v>
      </c>
      <c r="I388" s="109"/>
    </row>
    <row r="389" spans="1:9" s="110" customFormat="1" ht="23.25" customHeight="1">
      <c r="A389" s="34">
        <f t="shared" si="2"/>
        <v>342</v>
      </c>
      <c r="B389" s="274" t="s">
        <v>404</v>
      </c>
      <c r="C389" s="274"/>
      <c r="D389" s="274"/>
      <c r="E389" s="275" t="s">
        <v>401</v>
      </c>
      <c r="F389" s="276">
        <v>55</v>
      </c>
      <c r="G389" s="277">
        <v>52</v>
      </c>
      <c r="H389" s="278">
        <v>51.4</v>
      </c>
      <c r="I389" s="109"/>
    </row>
    <row r="390" spans="1:9" s="110" customFormat="1" ht="23.25" customHeight="1">
      <c r="A390" s="34">
        <f t="shared" si="2"/>
        <v>343</v>
      </c>
      <c r="B390" s="274" t="s">
        <v>405</v>
      </c>
      <c r="C390" s="274"/>
      <c r="D390" s="274"/>
      <c r="E390" s="275" t="s">
        <v>401</v>
      </c>
      <c r="F390" s="276">
        <v>147</v>
      </c>
      <c r="G390" s="277">
        <v>139</v>
      </c>
      <c r="H390" s="226">
        <v>134.3</v>
      </c>
      <c r="I390" s="109"/>
    </row>
    <row r="391" spans="1:9" s="110" customFormat="1" ht="23.25" customHeight="1">
      <c r="A391" s="34">
        <f t="shared" si="2"/>
        <v>344</v>
      </c>
      <c r="B391" s="274" t="s">
        <v>406</v>
      </c>
      <c r="C391" s="274"/>
      <c r="D391" s="274"/>
      <c r="E391" s="275" t="s">
        <v>401</v>
      </c>
      <c r="F391" s="279">
        <v>135</v>
      </c>
      <c r="G391" s="280">
        <v>129</v>
      </c>
      <c r="H391" s="278">
        <v>119.9</v>
      </c>
      <c r="I391" s="109"/>
    </row>
    <row r="392" spans="1:9" s="110" customFormat="1" ht="23.25" customHeight="1">
      <c r="A392" s="34">
        <f t="shared" si="2"/>
        <v>345</v>
      </c>
      <c r="B392" s="274" t="s">
        <v>407</v>
      </c>
      <c r="C392" s="274"/>
      <c r="D392" s="274"/>
      <c r="E392" s="275" t="s">
        <v>401</v>
      </c>
      <c r="F392" s="279">
        <v>139</v>
      </c>
      <c r="G392" s="280"/>
      <c r="H392" s="278">
        <v>126.9</v>
      </c>
      <c r="I392" s="109"/>
    </row>
    <row r="393" spans="1:9" s="110" customFormat="1" ht="23.25" customHeight="1">
      <c r="A393" s="34">
        <f t="shared" si="2"/>
        <v>0</v>
      </c>
      <c r="B393" s="281" t="s">
        <v>408</v>
      </c>
      <c r="C393" s="281"/>
      <c r="D393" s="281"/>
      <c r="E393" s="281"/>
      <c r="F393" s="281"/>
      <c r="G393" s="281"/>
      <c r="H393" s="281"/>
      <c r="I393" s="109"/>
    </row>
    <row r="394" spans="1:9" s="110" customFormat="1" ht="23.25" customHeight="1">
      <c r="A394" s="34">
        <f t="shared" si="2"/>
        <v>346</v>
      </c>
      <c r="B394" s="274" t="s">
        <v>409</v>
      </c>
      <c r="C394" s="274"/>
      <c r="D394" s="274"/>
      <c r="E394" s="282" t="s">
        <v>18</v>
      </c>
      <c r="F394" s="283">
        <v>115</v>
      </c>
      <c r="G394" s="284">
        <v>103</v>
      </c>
      <c r="H394" s="285">
        <v>99.9</v>
      </c>
      <c r="I394" s="109"/>
    </row>
    <row r="395" spans="1:9" s="110" customFormat="1" ht="23.25" customHeight="1">
      <c r="A395" s="34">
        <f t="shared" si="2"/>
        <v>347</v>
      </c>
      <c r="B395" s="274" t="s">
        <v>410</v>
      </c>
      <c r="C395" s="274"/>
      <c r="D395" s="274"/>
      <c r="E395" s="282" t="s">
        <v>18</v>
      </c>
      <c r="F395" s="283">
        <v>110</v>
      </c>
      <c r="G395" s="284">
        <v>103</v>
      </c>
      <c r="H395" s="285">
        <v>96.7</v>
      </c>
      <c r="I395" s="109"/>
    </row>
    <row r="396" spans="1:9" s="110" customFormat="1" ht="23.25" customHeight="1">
      <c r="A396" s="34">
        <f t="shared" si="2"/>
        <v>348</v>
      </c>
      <c r="B396" s="274" t="s">
        <v>411</v>
      </c>
      <c r="C396" s="274"/>
      <c r="D396" s="274"/>
      <c r="E396" s="282" t="s">
        <v>18</v>
      </c>
      <c r="F396" s="283">
        <v>55</v>
      </c>
      <c r="G396" s="284">
        <v>50</v>
      </c>
      <c r="H396" s="285">
        <v>48.3</v>
      </c>
      <c r="I396" s="109"/>
    </row>
    <row r="397" spans="1:9" s="110" customFormat="1" ht="23.25" customHeight="1">
      <c r="A397" s="34">
        <f t="shared" si="2"/>
        <v>349</v>
      </c>
      <c r="B397" s="274" t="s">
        <v>412</v>
      </c>
      <c r="C397" s="274"/>
      <c r="D397" s="274"/>
      <c r="E397" s="282" t="s">
        <v>18</v>
      </c>
      <c r="F397" s="283">
        <v>55</v>
      </c>
      <c r="G397" s="284">
        <v>50</v>
      </c>
      <c r="H397" s="285"/>
      <c r="I397" s="109"/>
    </row>
    <row r="398" spans="1:9" s="110" customFormat="1" ht="23.25" customHeight="1">
      <c r="A398" s="34">
        <f t="shared" si="2"/>
        <v>350</v>
      </c>
      <c r="B398" s="274" t="s">
        <v>413</v>
      </c>
      <c r="C398" s="274"/>
      <c r="D398" s="274"/>
      <c r="E398" s="282" t="s">
        <v>18</v>
      </c>
      <c r="F398" s="283">
        <v>55</v>
      </c>
      <c r="G398" s="284">
        <v>50</v>
      </c>
      <c r="H398" s="285">
        <v>48.3</v>
      </c>
      <c r="I398" s="109"/>
    </row>
    <row r="399" spans="1:9" s="110" customFormat="1" ht="23.25" customHeight="1">
      <c r="A399" s="34">
        <f t="shared" si="2"/>
        <v>0</v>
      </c>
      <c r="B399" s="281" t="s">
        <v>414</v>
      </c>
      <c r="C399" s="281"/>
      <c r="D399" s="281"/>
      <c r="E399" s="281"/>
      <c r="F399" s="281"/>
      <c r="G399" s="281"/>
      <c r="H399" s="281"/>
      <c r="I399" s="109"/>
    </row>
    <row r="400" spans="1:9" s="110" customFormat="1" ht="23.25" customHeight="1">
      <c r="A400" s="34">
        <f t="shared" si="2"/>
        <v>351</v>
      </c>
      <c r="B400" s="274" t="s">
        <v>415</v>
      </c>
      <c r="C400" s="274"/>
      <c r="D400" s="274"/>
      <c r="E400" s="282" t="s">
        <v>18</v>
      </c>
      <c r="F400" s="283">
        <v>152</v>
      </c>
      <c r="G400" s="284">
        <v>155</v>
      </c>
      <c r="H400" s="285">
        <v>129.9</v>
      </c>
      <c r="I400" s="109"/>
    </row>
    <row r="401" spans="1:9" s="110" customFormat="1" ht="23.25" customHeight="1">
      <c r="A401" s="34">
        <f t="shared" si="2"/>
        <v>352</v>
      </c>
      <c r="B401" s="274" t="s">
        <v>416</v>
      </c>
      <c r="C401" s="274"/>
      <c r="D401" s="274"/>
      <c r="E401" s="282" t="s">
        <v>18</v>
      </c>
      <c r="F401" s="283">
        <v>119</v>
      </c>
      <c r="G401" s="284"/>
      <c r="H401" s="285">
        <v>107.9</v>
      </c>
      <c r="I401" s="109"/>
    </row>
    <row r="402" spans="1:9" s="110" customFormat="1" ht="23.25" customHeight="1">
      <c r="A402" s="34">
        <f t="shared" si="2"/>
        <v>353</v>
      </c>
      <c r="B402" s="274" t="s">
        <v>417</v>
      </c>
      <c r="C402" s="274"/>
      <c r="D402" s="274"/>
      <c r="E402" s="282" t="s">
        <v>18</v>
      </c>
      <c r="F402" s="283">
        <v>187</v>
      </c>
      <c r="G402" s="284"/>
      <c r="H402" s="285">
        <v>169.9</v>
      </c>
      <c r="I402" s="109"/>
    </row>
    <row r="403" spans="1:9" s="110" customFormat="1" ht="23.25" customHeight="1">
      <c r="A403" s="34">
        <f t="shared" si="2"/>
        <v>354</v>
      </c>
      <c r="B403" s="274" t="s">
        <v>418</v>
      </c>
      <c r="C403" s="274"/>
      <c r="D403" s="274"/>
      <c r="E403" s="282" t="s">
        <v>18</v>
      </c>
      <c r="F403" s="283">
        <v>152</v>
      </c>
      <c r="G403" s="284"/>
      <c r="H403" s="285">
        <v>137.9</v>
      </c>
      <c r="I403" s="109"/>
    </row>
    <row r="404" spans="1:9" s="110" customFormat="1" ht="23.25" customHeight="1">
      <c r="A404" s="34">
        <f t="shared" si="2"/>
        <v>355</v>
      </c>
      <c r="B404" s="274" t="s">
        <v>419</v>
      </c>
      <c r="C404" s="274"/>
      <c r="D404" s="274"/>
      <c r="E404" s="282" t="s">
        <v>18</v>
      </c>
      <c r="F404" s="283">
        <v>127</v>
      </c>
      <c r="G404" s="284"/>
      <c r="H404" s="285">
        <v>114.9</v>
      </c>
      <c r="I404" s="109"/>
    </row>
    <row r="405" spans="1:9" s="110" customFormat="1" ht="23.25" customHeight="1">
      <c r="A405" s="34">
        <f t="shared" si="2"/>
        <v>0</v>
      </c>
      <c r="B405" s="268"/>
      <c r="C405" s="268"/>
      <c r="D405" s="268"/>
      <c r="E405" s="286"/>
      <c r="F405" s="287"/>
      <c r="G405" s="287"/>
      <c r="H405" s="288"/>
      <c r="I405" s="109"/>
    </row>
    <row r="406" spans="1:9" s="110" customFormat="1" ht="23.25" customHeight="1">
      <c r="A406" s="34">
        <f t="shared" si="2"/>
        <v>0</v>
      </c>
      <c r="B406" s="259" t="s">
        <v>420</v>
      </c>
      <c r="C406" s="259"/>
      <c r="D406" s="259"/>
      <c r="E406" s="259"/>
      <c r="F406" s="259"/>
      <c r="G406" s="259"/>
      <c r="H406" s="259"/>
      <c r="I406" s="259"/>
    </row>
    <row r="407" spans="1:9" s="110" customFormat="1" ht="23.25" customHeight="1">
      <c r="A407" s="34">
        <f t="shared" si="2"/>
        <v>356</v>
      </c>
      <c r="B407" s="289" t="s">
        <v>421</v>
      </c>
      <c r="C407" s="290"/>
      <c r="D407" s="290"/>
      <c r="E407" s="291" t="s">
        <v>18</v>
      </c>
      <c r="F407" s="292">
        <v>140</v>
      </c>
      <c r="G407" s="292">
        <v>132</v>
      </c>
      <c r="H407" s="292">
        <v>130.9</v>
      </c>
      <c r="I407" s="293"/>
    </row>
    <row r="408" spans="1:9" s="110" customFormat="1" ht="23.25" customHeight="1">
      <c r="A408" s="34">
        <f t="shared" si="2"/>
        <v>357</v>
      </c>
      <c r="B408" s="289" t="s">
        <v>422</v>
      </c>
      <c r="C408" s="290"/>
      <c r="D408" s="290"/>
      <c r="E408" s="291" t="s">
        <v>374</v>
      </c>
      <c r="F408" s="292">
        <v>185</v>
      </c>
      <c r="G408" s="292">
        <v>175</v>
      </c>
      <c r="H408" s="292">
        <v>173.7</v>
      </c>
      <c r="I408" s="293"/>
    </row>
    <row r="409" spans="1:9" s="110" customFormat="1" ht="23.25" customHeight="1">
      <c r="A409" s="34">
        <f t="shared" si="2"/>
        <v>358</v>
      </c>
      <c r="B409" s="289" t="s">
        <v>423</v>
      </c>
      <c r="C409" s="290"/>
      <c r="D409" s="290"/>
      <c r="E409" s="291" t="s">
        <v>374</v>
      </c>
      <c r="F409" s="292">
        <v>140</v>
      </c>
      <c r="G409" s="292">
        <v>135</v>
      </c>
      <c r="H409" s="292">
        <v>129.5</v>
      </c>
      <c r="I409" s="293"/>
    </row>
    <row r="410" spans="1:9" s="110" customFormat="1" ht="23.25" customHeight="1">
      <c r="A410" s="34">
        <f t="shared" si="2"/>
        <v>359</v>
      </c>
      <c r="B410" s="289" t="s">
        <v>424</v>
      </c>
      <c r="C410" s="290"/>
      <c r="D410" s="290"/>
      <c r="E410" s="291" t="s">
        <v>374</v>
      </c>
      <c r="F410" s="292">
        <v>135</v>
      </c>
      <c r="G410" s="292">
        <v>125</v>
      </c>
      <c r="H410" s="292">
        <v>123.8</v>
      </c>
      <c r="I410" s="293"/>
    </row>
    <row r="411" spans="1:9" s="110" customFormat="1" ht="23.25" customHeight="1">
      <c r="A411" s="34">
        <f t="shared" si="2"/>
        <v>360</v>
      </c>
      <c r="B411" s="289" t="s">
        <v>425</v>
      </c>
      <c r="C411" s="290"/>
      <c r="D411" s="290"/>
      <c r="E411" s="291" t="s">
        <v>18</v>
      </c>
      <c r="F411" s="292">
        <v>110</v>
      </c>
      <c r="G411" s="292">
        <v>103</v>
      </c>
      <c r="H411" s="292">
        <v>99.8</v>
      </c>
      <c r="I411" s="293"/>
    </row>
    <row r="412" spans="1:9" s="110" customFormat="1" ht="25.5" customHeight="1">
      <c r="A412" s="34">
        <f t="shared" si="2"/>
        <v>361</v>
      </c>
      <c r="B412" s="294" t="s">
        <v>426</v>
      </c>
      <c r="C412" s="294"/>
      <c r="D412" s="294"/>
      <c r="E412" s="295" t="s">
        <v>374</v>
      </c>
      <c r="F412" s="75">
        <v>236</v>
      </c>
      <c r="G412" s="296">
        <v>220</v>
      </c>
      <c r="H412" s="75">
        <v>215.5</v>
      </c>
      <c r="I412" s="109"/>
    </row>
    <row r="413" spans="1:9" s="110" customFormat="1" ht="23.25" customHeight="1">
      <c r="A413" s="34">
        <f t="shared" si="2"/>
        <v>362</v>
      </c>
      <c r="B413" s="56" t="s">
        <v>427</v>
      </c>
      <c r="C413" s="56"/>
      <c r="D413" s="56"/>
      <c r="E413" s="297" t="s">
        <v>70</v>
      </c>
      <c r="F413" s="43">
        <v>80</v>
      </c>
      <c r="G413" s="59">
        <v>75</v>
      </c>
      <c r="H413" s="43">
        <v>72.9</v>
      </c>
      <c r="I413" s="109"/>
    </row>
    <row r="414" spans="1:9" s="110" customFormat="1" ht="23.25" customHeight="1">
      <c r="A414" s="34">
        <f t="shared" si="2"/>
        <v>363</v>
      </c>
      <c r="B414" s="56" t="s">
        <v>428</v>
      </c>
      <c r="C414" s="56"/>
      <c r="D414" s="56"/>
      <c r="E414" s="41" t="s">
        <v>70</v>
      </c>
      <c r="F414" s="43">
        <v>80</v>
      </c>
      <c r="G414" s="59">
        <v>75</v>
      </c>
      <c r="H414" s="43">
        <v>72.9</v>
      </c>
      <c r="I414" s="109"/>
    </row>
    <row r="415" spans="1:9" s="110" customFormat="1" ht="23.25" customHeight="1">
      <c r="A415" s="34">
        <f t="shared" si="2"/>
        <v>364</v>
      </c>
      <c r="B415" s="56" t="s">
        <v>429</v>
      </c>
      <c r="C415" s="56"/>
      <c r="D415" s="56"/>
      <c r="E415" s="41" t="s">
        <v>70</v>
      </c>
      <c r="F415" s="43">
        <v>215</v>
      </c>
      <c r="G415" s="59">
        <v>194</v>
      </c>
      <c r="H415" s="43">
        <v>191.5</v>
      </c>
      <c r="I415" s="109"/>
    </row>
    <row r="416" spans="1:9" s="110" customFormat="1" ht="23.25" customHeight="1">
      <c r="A416" s="34">
        <f t="shared" si="2"/>
        <v>365</v>
      </c>
      <c r="B416" s="56" t="s">
        <v>430</v>
      </c>
      <c r="C416" s="56"/>
      <c r="D416" s="56"/>
      <c r="E416" s="41" t="s">
        <v>70</v>
      </c>
      <c r="F416" s="43">
        <v>110</v>
      </c>
      <c r="G416" s="59">
        <v>103</v>
      </c>
      <c r="H416" s="43">
        <v>99.8</v>
      </c>
      <c r="I416" s="109"/>
    </row>
    <row r="417" spans="1:9" s="110" customFormat="1" ht="23.25" customHeight="1">
      <c r="A417" s="34">
        <f t="shared" si="2"/>
        <v>366</v>
      </c>
      <c r="B417" s="158" t="s">
        <v>431</v>
      </c>
      <c r="C417" s="158"/>
      <c r="D417" s="158"/>
      <c r="E417" s="159" t="s">
        <v>432</v>
      </c>
      <c r="F417" s="160">
        <v>130</v>
      </c>
      <c r="G417" s="161">
        <v>128</v>
      </c>
      <c r="H417" s="160">
        <v>118.6</v>
      </c>
      <c r="I417" s="109"/>
    </row>
    <row r="418" spans="1:9" s="110" customFormat="1" ht="23.25" customHeight="1">
      <c r="A418" s="34">
        <f t="shared" si="2"/>
        <v>367</v>
      </c>
      <c r="B418" s="298" t="s">
        <v>433</v>
      </c>
      <c r="C418" s="298"/>
      <c r="D418" s="298"/>
      <c r="E418" s="299" t="s">
        <v>432</v>
      </c>
      <c r="F418" s="300">
        <v>120</v>
      </c>
      <c r="G418" s="301">
        <v>112</v>
      </c>
      <c r="H418" s="301">
        <v>104.9</v>
      </c>
      <c r="I418" s="302"/>
    </row>
    <row r="419" spans="1:9" s="110" customFormat="1" ht="23.25" customHeight="1">
      <c r="A419" s="34">
        <f t="shared" si="2"/>
        <v>368</v>
      </c>
      <c r="B419" s="298" t="s">
        <v>434</v>
      </c>
      <c r="C419" s="298"/>
      <c r="D419" s="298"/>
      <c r="E419" s="41" t="s">
        <v>432</v>
      </c>
      <c r="F419" s="300">
        <v>129</v>
      </c>
      <c r="G419" s="301">
        <v>120</v>
      </c>
      <c r="H419" s="301">
        <v>116.8</v>
      </c>
      <c r="I419" s="302"/>
    </row>
    <row r="420" spans="1:9" s="110" customFormat="1" ht="25.5" customHeight="1">
      <c r="A420" s="34">
        <f t="shared" si="2"/>
        <v>0</v>
      </c>
      <c r="B420" s="303"/>
      <c r="C420" s="303"/>
      <c r="D420" s="303"/>
      <c r="E420" s="303"/>
      <c r="F420" s="287"/>
      <c r="G420" s="287"/>
      <c r="H420" s="288"/>
      <c r="I420" s="302"/>
    </row>
    <row r="421" spans="1:9" s="110" customFormat="1" ht="25.5" customHeight="1">
      <c r="A421" s="34">
        <f t="shared" si="2"/>
        <v>0</v>
      </c>
      <c r="B421" s="303"/>
      <c r="C421" s="303"/>
      <c r="D421" s="303"/>
      <c r="E421" s="303"/>
      <c r="F421" s="287"/>
      <c r="G421" s="287"/>
      <c r="H421" s="288"/>
      <c r="I421" s="302"/>
    </row>
    <row r="422" spans="1:9" s="110" customFormat="1" ht="23.25" customHeight="1">
      <c r="A422" s="34">
        <f t="shared" si="2"/>
        <v>0</v>
      </c>
      <c r="B422" s="304"/>
      <c r="C422" s="304"/>
      <c r="D422" s="304"/>
      <c r="E422" s="305"/>
      <c r="F422" s="287"/>
      <c r="G422" s="287"/>
      <c r="H422" s="288"/>
      <c r="I422" s="302"/>
    </row>
    <row r="423" spans="1:9" s="110" customFormat="1" ht="25.5" customHeight="1">
      <c r="A423" s="34">
        <f t="shared" si="2"/>
        <v>0</v>
      </c>
      <c r="B423" s="306" t="s">
        <v>435</v>
      </c>
      <c r="C423" s="306"/>
      <c r="D423" s="306"/>
      <c r="E423" s="306"/>
      <c r="F423" s="306"/>
      <c r="G423" s="306"/>
      <c r="H423" s="306"/>
      <c r="I423" s="306"/>
    </row>
    <row r="424" spans="1:9" s="110" customFormat="1" ht="23.25" customHeight="1">
      <c r="A424" s="34">
        <f t="shared" si="2"/>
        <v>0</v>
      </c>
      <c r="B424" s="307"/>
      <c r="C424" s="307"/>
      <c r="D424" s="307"/>
      <c r="E424" s="307"/>
      <c r="F424" s="308"/>
      <c r="G424" s="309"/>
      <c r="H424" s="310"/>
      <c r="I424" s="311"/>
    </row>
    <row r="425" spans="1:9" s="110" customFormat="1" ht="23.25" customHeight="1">
      <c r="A425" s="34">
        <f t="shared" si="2"/>
        <v>369</v>
      </c>
      <c r="B425" s="312" t="s">
        <v>436</v>
      </c>
      <c r="C425" s="312"/>
      <c r="D425" s="312"/>
      <c r="E425" s="313" t="s">
        <v>437</v>
      </c>
      <c r="F425" s="314">
        <v>45</v>
      </c>
      <c r="G425" s="119">
        <v>42</v>
      </c>
      <c r="H425" s="315">
        <v>38.9</v>
      </c>
      <c r="I425" s="311"/>
    </row>
    <row r="426" spans="1:9" s="110" customFormat="1" ht="23.25" customHeight="1">
      <c r="A426" s="34">
        <f t="shared" si="2"/>
        <v>370</v>
      </c>
      <c r="B426" s="316" t="s">
        <v>438</v>
      </c>
      <c r="C426" s="316"/>
      <c r="D426" s="316"/>
      <c r="E426" s="206" t="s">
        <v>437</v>
      </c>
      <c r="F426" s="314">
        <v>45</v>
      </c>
      <c r="G426" s="119">
        <v>42</v>
      </c>
      <c r="H426" s="315">
        <v>38.9</v>
      </c>
      <c r="I426" s="109"/>
    </row>
    <row r="427" spans="1:9" s="110" customFormat="1" ht="23.25" customHeight="1">
      <c r="A427" s="34">
        <f t="shared" si="2"/>
        <v>371</v>
      </c>
      <c r="B427" s="188" t="s">
        <v>439</v>
      </c>
      <c r="C427" s="188"/>
      <c r="D427" s="188"/>
      <c r="E427" s="206" t="s">
        <v>437</v>
      </c>
      <c r="F427" s="314">
        <v>45</v>
      </c>
      <c r="G427" s="119">
        <v>42</v>
      </c>
      <c r="H427" s="315"/>
      <c r="I427" s="109"/>
    </row>
    <row r="428" spans="1:9" s="110" customFormat="1" ht="23.25" customHeight="1">
      <c r="A428" s="34">
        <f t="shared" si="2"/>
        <v>372</v>
      </c>
      <c r="B428" s="188" t="s">
        <v>440</v>
      </c>
      <c r="C428" s="188"/>
      <c r="D428" s="188"/>
      <c r="E428" s="206" t="s">
        <v>437</v>
      </c>
      <c r="F428" s="314">
        <v>45</v>
      </c>
      <c r="G428" s="119">
        <v>42</v>
      </c>
      <c r="H428" s="315">
        <v>38.9</v>
      </c>
      <c r="I428" s="109"/>
    </row>
    <row r="429" spans="1:9" s="110" customFormat="1" ht="23.25" customHeight="1">
      <c r="A429" s="34">
        <f t="shared" si="2"/>
        <v>373</v>
      </c>
      <c r="B429" s="188" t="s">
        <v>441</v>
      </c>
      <c r="C429" s="188"/>
      <c r="D429" s="188"/>
      <c r="E429" s="206" t="s">
        <v>437</v>
      </c>
      <c r="F429" s="243">
        <v>55</v>
      </c>
      <c r="G429" s="244">
        <v>52</v>
      </c>
      <c r="H429" s="243">
        <v>48.9</v>
      </c>
      <c r="I429" s="109"/>
    </row>
    <row r="430" spans="1:9" s="110" customFormat="1" ht="23.25" customHeight="1">
      <c r="A430" s="34">
        <f t="shared" si="2"/>
        <v>374</v>
      </c>
      <c r="B430" s="188" t="s">
        <v>442</v>
      </c>
      <c r="C430" s="188"/>
      <c r="D430" s="188"/>
      <c r="E430" s="206" t="s">
        <v>437</v>
      </c>
      <c r="F430" s="243">
        <v>55</v>
      </c>
      <c r="G430" s="244">
        <v>52</v>
      </c>
      <c r="H430" s="243">
        <v>48.9</v>
      </c>
      <c r="I430" s="109"/>
    </row>
    <row r="431" spans="1:9" s="110" customFormat="1" ht="23.25" customHeight="1">
      <c r="A431" s="34">
        <f t="shared" si="2"/>
        <v>375</v>
      </c>
      <c r="B431" s="188" t="s">
        <v>443</v>
      </c>
      <c r="C431" s="188"/>
      <c r="D431" s="188"/>
      <c r="E431" s="206" t="s">
        <v>437</v>
      </c>
      <c r="F431" s="43">
        <v>50</v>
      </c>
      <c r="G431" s="44">
        <v>45</v>
      </c>
      <c r="H431" s="43">
        <v>40.7</v>
      </c>
      <c r="I431" s="109"/>
    </row>
    <row r="432" spans="1:9" s="110" customFormat="1" ht="23.25" customHeight="1">
      <c r="A432" s="34">
        <f t="shared" si="2"/>
        <v>376</v>
      </c>
      <c r="B432" s="188" t="s">
        <v>444</v>
      </c>
      <c r="C432" s="188"/>
      <c r="D432" s="188"/>
      <c r="E432" s="206" t="s">
        <v>437</v>
      </c>
      <c r="F432" s="43">
        <v>55</v>
      </c>
      <c r="G432" s="44">
        <v>50</v>
      </c>
      <c r="H432" s="43">
        <v>44.8</v>
      </c>
      <c r="I432" s="109"/>
    </row>
    <row r="433" spans="1:9" s="110" customFormat="1" ht="23.25" customHeight="1">
      <c r="A433" s="34">
        <f t="shared" si="2"/>
        <v>377</v>
      </c>
      <c r="B433" s="198" t="s">
        <v>445</v>
      </c>
      <c r="C433" s="198"/>
      <c r="D433" s="198"/>
      <c r="E433" s="317" t="s">
        <v>437</v>
      </c>
      <c r="F433" s="43">
        <v>55</v>
      </c>
      <c r="G433" s="44">
        <v>50</v>
      </c>
      <c r="H433" s="43">
        <v>44.8</v>
      </c>
      <c r="I433" s="109"/>
    </row>
    <row r="434" spans="1:9" s="110" customFormat="1" ht="23.25" customHeight="1">
      <c r="A434" s="34">
        <f t="shared" si="2"/>
        <v>0</v>
      </c>
      <c r="B434" s="318"/>
      <c r="C434" s="318"/>
      <c r="D434" s="319"/>
      <c r="E434" s="319"/>
      <c r="F434" s="287"/>
      <c r="G434" s="320"/>
      <c r="H434" s="321"/>
      <c r="I434" s="109"/>
    </row>
    <row r="435" spans="1:9" s="110" customFormat="1" ht="23.25" customHeight="1">
      <c r="A435" s="34">
        <f t="shared" si="2"/>
        <v>0</v>
      </c>
      <c r="B435" s="322" t="s">
        <v>446</v>
      </c>
      <c r="C435" s="322"/>
      <c r="D435" s="322"/>
      <c r="E435" s="322"/>
      <c r="F435" s="322"/>
      <c r="G435" s="322"/>
      <c r="H435" s="322"/>
      <c r="I435" s="109"/>
    </row>
    <row r="436" spans="1:9" s="110" customFormat="1" ht="23.25" customHeight="1">
      <c r="A436" s="34">
        <f t="shared" si="2"/>
        <v>378</v>
      </c>
      <c r="B436" s="323" t="s">
        <v>447</v>
      </c>
      <c r="C436" s="323"/>
      <c r="D436" s="323"/>
      <c r="E436" s="324" t="s">
        <v>205</v>
      </c>
      <c r="F436" s="325">
        <v>270</v>
      </c>
      <c r="G436" s="43">
        <v>248</v>
      </c>
      <c r="H436" s="44">
        <v>243.9</v>
      </c>
      <c r="I436" s="109"/>
    </row>
    <row r="437" spans="1:9" s="110" customFormat="1" ht="23.25" customHeight="1">
      <c r="A437" s="34">
        <f t="shared" si="2"/>
        <v>379</v>
      </c>
      <c r="B437" s="323" t="s">
        <v>448</v>
      </c>
      <c r="C437" s="323"/>
      <c r="D437" s="323"/>
      <c r="E437" s="324" t="s">
        <v>205</v>
      </c>
      <c r="F437" s="325">
        <v>186</v>
      </c>
      <c r="G437" s="43">
        <v>175</v>
      </c>
      <c r="H437" s="44">
        <v>168.9</v>
      </c>
      <c r="I437" s="109"/>
    </row>
    <row r="438" spans="1:9" s="110" customFormat="1" ht="23.25" customHeight="1">
      <c r="A438" s="34">
        <f t="shared" si="2"/>
        <v>380</v>
      </c>
      <c r="B438" s="323" t="s">
        <v>449</v>
      </c>
      <c r="C438" s="323"/>
      <c r="D438" s="323"/>
      <c r="E438" s="324" t="s">
        <v>205</v>
      </c>
      <c r="F438" s="325">
        <v>325</v>
      </c>
      <c r="G438" s="43">
        <v>305</v>
      </c>
      <c r="H438" s="44">
        <v>294.9</v>
      </c>
      <c r="I438" s="109"/>
    </row>
    <row r="439" spans="1:9" s="110" customFormat="1" ht="23.25" customHeight="1">
      <c r="A439" s="34">
        <f t="shared" si="2"/>
        <v>381</v>
      </c>
      <c r="B439" s="326" t="s">
        <v>450</v>
      </c>
      <c r="C439" s="326"/>
      <c r="D439" s="326"/>
      <c r="E439" s="327" t="s">
        <v>18</v>
      </c>
      <c r="F439" s="328">
        <v>90</v>
      </c>
      <c r="G439" s="160"/>
      <c r="H439" s="183">
        <v>83.5</v>
      </c>
      <c r="I439" s="109"/>
    </row>
    <row r="440" spans="1:9" s="110" customFormat="1" ht="23.25" customHeight="1">
      <c r="A440" s="34">
        <f t="shared" si="2"/>
        <v>382</v>
      </c>
      <c r="B440" s="326" t="s">
        <v>451</v>
      </c>
      <c r="C440" s="326"/>
      <c r="D440" s="326"/>
      <c r="E440" s="327" t="s">
        <v>18</v>
      </c>
      <c r="F440" s="328">
        <v>520</v>
      </c>
      <c r="G440" s="160"/>
      <c r="H440" s="183">
        <v>479.7</v>
      </c>
      <c r="I440" s="109"/>
    </row>
    <row r="441" spans="1:9" s="110" customFormat="1" ht="23.25" customHeight="1">
      <c r="A441" s="34">
        <f t="shared" si="2"/>
        <v>383</v>
      </c>
      <c r="B441" s="326" t="s">
        <v>452</v>
      </c>
      <c r="C441" s="326"/>
      <c r="D441" s="326"/>
      <c r="E441" s="327" t="s">
        <v>453</v>
      </c>
      <c r="F441" s="328">
        <v>110</v>
      </c>
      <c r="G441" s="160">
        <v>105</v>
      </c>
      <c r="H441" s="183">
        <v>102.3</v>
      </c>
      <c r="I441" s="109"/>
    </row>
    <row r="442" spans="1:9" s="110" customFormat="1" ht="23.25" customHeight="1">
      <c r="A442" s="34">
        <f t="shared" si="2"/>
        <v>384</v>
      </c>
      <c r="B442" s="326" t="s">
        <v>454</v>
      </c>
      <c r="C442" s="326"/>
      <c r="D442" s="326"/>
      <c r="E442" s="327" t="s">
        <v>453</v>
      </c>
      <c r="F442" s="328">
        <v>110</v>
      </c>
      <c r="G442" s="160">
        <v>108</v>
      </c>
      <c r="H442" s="183">
        <v>104.9</v>
      </c>
      <c r="I442" s="109"/>
    </row>
    <row r="443" spans="1:9" s="110" customFormat="1" ht="23.25" customHeight="1">
      <c r="A443" s="34">
        <f t="shared" si="2"/>
        <v>385</v>
      </c>
      <c r="B443" s="323" t="s">
        <v>455</v>
      </c>
      <c r="C443" s="323"/>
      <c r="D443" s="323"/>
      <c r="E443" s="324" t="s">
        <v>456</v>
      </c>
      <c r="F443" s="325">
        <v>125</v>
      </c>
      <c r="G443" s="43">
        <v>123</v>
      </c>
      <c r="H443" s="44">
        <v>115.5</v>
      </c>
      <c r="I443" s="109"/>
    </row>
    <row r="444" spans="1:9" s="110" customFormat="1" ht="23.25" customHeight="1">
      <c r="A444" s="34">
        <f t="shared" si="2"/>
        <v>386</v>
      </c>
      <c r="B444" s="323" t="s">
        <v>457</v>
      </c>
      <c r="C444" s="323"/>
      <c r="D444" s="323"/>
      <c r="E444" s="324" t="s">
        <v>456</v>
      </c>
      <c r="F444" s="325">
        <v>199</v>
      </c>
      <c r="G444" s="43">
        <v>186</v>
      </c>
      <c r="H444" s="44"/>
      <c r="I444" s="109"/>
    </row>
    <row r="445" spans="1:9" s="110" customFormat="1" ht="23.25" customHeight="1">
      <c r="A445" s="34">
        <f t="shared" si="2"/>
        <v>387</v>
      </c>
      <c r="B445" s="329" t="s">
        <v>458</v>
      </c>
      <c r="C445" s="329"/>
      <c r="D445" s="329"/>
      <c r="E445" s="330" t="s">
        <v>18</v>
      </c>
      <c r="F445" s="325">
        <v>110</v>
      </c>
      <c r="G445" s="43">
        <v>115</v>
      </c>
      <c r="H445" s="44">
        <v>106.5</v>
      </c>
      <c r="I445" s="109"/>
    </row>
    <row r="446" spans="1:9" s="110" customFormat="1" ht="23.25" customHeight="1">
      <c r="A446" s="34">
        <f t="shared" si="2"/>
        <v>388</v>
      </c>
      <c r="B446" s="331" t="s">
        <v>459</v>
      </c>
      <c r="C446" s="331"/>
      <c r="D446" s="331"/>
      <c r="E446" s="332" t="s">
        <v>456</v>
      </c>
      <c r="F446" s="325">
        <v>105</v>
      </c>
      <c r="G446" s="43">
        <v>105</v>
      </c>
      <c r="H446" s="44">
        <v>96.8</v>
      </c>
      <c r="I446" s="109"/>
    </row>
    <row r="447" spans="1:9" s="110" customFormat="1" ht="23.25" customHeight="1">
      <c r="A447" s="34">
        <f t="shared" si="2"/>
        <v>389</v>
      </c>
      <c r="B447" s="333" t="s">
        <v>460</v>
      </c>
      <c r="C447" s="333"/>
      <c r="D447" s="333"/>
      <c r="E447" s="332" t="s">
        <v>456</v>
      </c>
      <c r="F447" s="325">
        <v>210</v>
      </c>
      <c r="G447" s="43">
        <v>216</v>
      </c>
      <c r="H447" s="44">
        <v>197.8</v>
      </c>
      <c r="I447" s="109"/>
    </row>
    <row r="448" spans="1:9" s="110" customFormat="1" ht="23.25" customHeight="1">
      <c r="A448" s="34">
        <f t="shared" si="2"/>
        <v>390</v>
      </c>
      <c r="B448" s="333" t="s">
        <v>461</v>
      </c>
      <c r="C448" s="333"/>
      <c r="D448" s="333"/>
      <c r="E448" s="332" t="s">
        <v>456</v>
      </c>
      <c r="F448" s="325">
        <v>95</v>
      </c>
      <c r="G448" s="43">
        <v>93</v>
      </c>
      <c r="H448" s="44">
        <v>88.9</v>
      </c>
      <c r="I448" s="109"/>
    </row>
    <row r="449" spans="1:9" s="110" customFormat="1" ht="23.25" customHeight="1">
      <c r="A449" s="34">
        <f t="shared" si="2"/>
        <v>391</v>
      </c>
      <c r="B449" s="334" t="s">
        <v>462</v>
      </c>
      <c r="C449" s="334"/>
      <c r="D449" s="334"/>
      <c r="E449" s="335" t="s">
        <v>456</v>
      </c>
      <c r="F449" s="325">
        <v>105</v>
      </c>
      <c r="G449" s="43">
        <v>105</v>
      </c>
      <c r="H449" s="44">
        <v>96.8</v>
      </c>
      <c r="I449" s="109"/>
    </row>
    <row r="450" spans="1:9" s="110" customFormat="1" ht="23.25" customHeight="1">
      <c r="A450" s="34">
        <f t="shared" si="2"/>
        <v>392</v>
      </c>
      <c r="B450" s="334" t="s">
        <v>463</v>
      </c>
      <c r="C450" s="334"/>
      <c r="D450" s="334"/>
      <c r="E450" s="335" t="s">
        <v>456</v>
      </c>
      <c r="F450" s="325">
        <v>570</v>
      </c>
      <c r="G450" s="243">
        <v>575</v>
      </c>
      <c r="H450" s="244">
        <v>542.7</v>
      </c>
      <c r="I450" s="109"/>
    </row>
    <row r="451" spans="1:9" s="110" customFormat="1" ht="23.25" customHeight="1">
      <c r="A451" s="34">
        <f t="shared" si="2"/>
        <v>393</v>
      </c>
      <c r="B451" s="336" t="s">
        <v>464</v>
      </c>
      <c r="C451" s="336"/>
      <c r="D451" s="336"/>
      <c r="E451" s="337" t="s">
        <v>465</v>
      </c>
      <c r="F451" s="338">
        <v>105</v>
      </c>
      <c r="G451" s="225">
        <v>97</v>
      </c>
      <c r="H451" s="226">
        <v>94.3</v>
      </c>
      <c r="I451" s="109"/>
    </row>
    <row r="452" spans="1:9" s="110" customFormat="1" ht="23.25" customHeight="1">
      <c r="A452" s="34">
        <f t="shared" si="2"/>
        <v>394</v>
      </c>
      <c r="B452" s="339" t="s">
        <v>466</v>
      </c>
      <c r="C452" s="339"/>
      <c r="D452" s="339"/>
      <c r="E452" s="340" t="s">
        <v>467</v>
      </c>
      <c r="F452" s="341">
        <v>133</v>
      </c>
      <c r="G452" s="342">
        <v>120</v>
      </c>
      <c r="H452" s="343">
        <v>117.7</v>
      </c>
      <c r="I452" s="109"/>
    </row>
    <row r="453" spans="1:9" s="110" customFormat="1" ht="23.25" customHeight="1">
      <c r="A453" s="34">
        <f t="shared" si="2"/>
        <v>395</v>
      </c>
      <c r="B453" s="344" t="s">
        <v>468</v>
      </c>
      <c r="C453" s="344"/>
      <c r="D453" s="344"/>
      <c r="E453" s="345" t="s">
        <v>465</v>
      </c>
      <c r="F453" s="325">
        <v>172</v>
      </c>
      <c r="G453" s="43">
        <v>160</v>
      </c>
      <c r="H453" s="44">
        <v>156.5</v>
      </c>
      <c r="I453" s="109"/>
    </row>
    <row r="454" spans="1:9" s="110" customFormat="1" ht="23.25" customHeight="1">
      <c r="A454" s="34">
        <f t="shared" si="2"/>
        <v>396</v>
      </c>
      <c r="B454" s="344" t="s">
        <v>469</v>
      </c>
      <c r="C454" s="344"/>
      <c r="D454" s="344"/>
      <c r="E454" s="345" t="s">
        <v>465</v>
      </c>
      <c r="F454" s="325">
        <v>90</v>
      </c>
      <c r="G454" s="243">
        <v>83</v>
      </c>
      <c r="H454" s="44">
        <v>80.5</v>
      </c>
      <c r="I454" s="109"/>
    </row>
    <row r="455" spans="1:9" s="110" customFormat="1" ht="23.25" customHeight="1">
      <c r="A455" s="34">
        <f t="shared" si="2"/>
        <v>397</v>
      </c>
      <c r="B455" s="344" t="s">
        <v>470</v>
      </c>
      <c r="C455" s="344"/>
      <c r="D455" s="344"/>
      <c r="E455" s="345" t="s">
        <v>465</v>
      </c>
      <c r="F455" s="325">
        <v>112</v>
      </c>
      <c r="G455" s="243">
        <v>106</v>
      </c>
      <c r="H455" s="44">
        <v>103.5</v>
      </c>
      <c r="I455" s="109"/>
    </row>
    <row r="456" spans="1:9" s="110" customFormat="1" ht="23.25" customHeight="1">
      <c r="A456" s="34">
        <f t="shared" si="2"/>
        <v>398</v>
      </c>
      <c r="B456" s="344" t="s">
        <v>471</v>
      </c>
      <c r="C456" s="344"/>
      <c r="D456" s="344"/>
      <c r="E456" s="345" t="s">
        <v>465</v>
      </c>
      <c r="F456" s="325">
        <v>90</v>
      </c>
      <c r="G456" s="243">
        <v>83</v>
      </c>
      <c r="H456" s="44">
        <v>80.5</v>
      </c>
      <c r="I456" s="109"/>
    </row>
    <row r="457" spans="1:9" s="229" customFormat="1" ht="23.25" customHeight="1">
      <c r="A457" s="34">
        <f t="shared" si="2"/>
        <v>399</v>
      </c>
      <c r="B457" s="298" t="s">
        <v>472</v>
      </c>
      <c r="C457" s="298"/>
      <c r="D457" s="298"/>
      <c r="E457" s="130" t="s">
        <v>456</v>
      </c>
      <c r="F457" s="325">
        <v>115</v>
      </c>
      <c r="G457" s="243">
        <v>115</v>
      </c>
      <c r="H457" s="244">
        <v>109.9</v>
      </c>
      <c r="I457" s="228"/>
    </row>
    <row r="458" spans="1:9" s="229" customFormat="1" ht="23.25" customHeight="1">
      <c r="A458" s="34">
        <f t="shared" si="2"/>
        <v>400</v>
      </c>
      <c r="B458" s="298" t="s">
        <v>473</v>
      </c>
      <c r="C458" s="298"/>
      <c r="D458" s="298"/>
      <c r="E458" s="130" t="s">
        <v>456</v>
      </c>
      <c r="F458" s="325">
        <v>570</v>
      </c>
      <c r="G458" s="243">
        <v>575</v>
      </c>
      <c r="H458" s="244">
        <v>549.5</v>
      </c>
      <c r="I458" s="228"/>
    </row>
    <row r="459" spans="1:9" s="229" customFormat="1" ht="23.25" customHeight="1">
      <c r="A459" s="34">
        <f t="shared" si="2"/>
        <v>401</v>
      </c>
      <c r="B459" s="298" t="s">
        <v>474</v>
      </c>
      <c r="C459" s="298"/>
      <c r="D459" s="298"/>
      <c r="E459" s="130" t="s">
        <v>456</v>
      </c>
      <c r="F459" s="325">
        <v>65</v>
      </c>
      <c r="G459" s="243">
        <v>61</v>
      </c>
      <c r="H459" s="244">
        <v>57.8</v>
      </c>
      <c r="I459" s="228"/>
    </row>
    <row r="460" spans="1:9" s="229" customFormat="1" ht="23.25" customHeight="1">
      <c r="A460" s="34">
        <f t="shared" si="2"/>
        <v>402</v>
      </c>
      <c r="B460" s="298" t="s">
        <v>475</v>
      </c>
      <c r="C460" s="298"/>
      <c r="D460" s="298"/>
      <c r="E460" s="130" t="s">
        <v>456</v>
      </c>
      <c r="F460" s="325">
        <v>115</v>
      </c>
      <c r="G460" s="243">
        <v>115</v>
      </c>
      <c r="H460" s="244">
        <v>109.9</v>
      </c>
      <c r="I460" s="228"/>
    </row>
    <row r="461" spans="1:9" s="229" customFormat="1" ht="23.25" customHeight="1">
      <c r="A461" s="34">
        <f t="shared" si="2"/>
        <v>403</v>
      </c>
      <c r="B461" s="333" t="s">
        <v>476</v>
      </c>
      <c r="C461" s="333"/>
      <c r="D461" s="333"/>
      <c r="E461" s="346" t="s">
        <v>456</v>
      </c>
      <c r="F461" s="325">
        <v>210</v>
      </c>
      <c r="G461" s="43">
        <v>210</v>
      </c>
      <c r="H461" s="44">
        <v>199.8</v>
      </c>
      <c r="I461" s="228"/>
    </row>
    <row r="462" spans="1:9" s="229" customFormat="1" ht="23.25" customHeight="1">
      <c r="A462" s="34">
        <f t="shared" si="2"/>
        <v>404</v>
      </c>
      <c r="B462" s="333" t="s">
        <v>477</v>
      </c>
      <c r="C462" s="333"/>
      <c r="D462" s="333"/>
      <c r="E462" s="346" t="s">
        <v>456</v>
      </c>
      <c r="F462" s="338">
        <v>340</v>
      </c>
      <c r="G462" s="225">
        <v>345</v>
      </c>
      <c r="H462" s="226">
        <v>329.7</v>
      </c>
      <c r="I462" s="228"/>
    </row>
    <row r="463" spans="1:9" s="229" customFormat="1" ht="23.25" customHeight="1">
      <c r="A463" s="34">
        <f t="shared" si="2"/>
        <v>405</v>
      </c>
      <c r="B463" s="333" t="s">
        <v>478</v>
      </c>
      <c r="C463" s="333"/>
      <c r="D463" s="333"/>
      <c r="E463" s="346" t="s">
        <v>456</v>
      </c>
      <c r="F463" s="325">
        <v>570</v>
      </c>
      <c r="G463" s="243">
        <v>575</v>
      </c>
      <c r="H463" s="244">
        <v>549.5</v>
      </c>
      <c r="I463" s="228"/>
    </row>
    <row r="464" spans="1:9" s="229" customFormat="1" ht="23.25" customHeight="1">
      <c r="A464" s="34">
        <f t="shared" si="2"/>
        <v>406</v>
      </c>
      <c r="B464" s="333" t="s">
        <v>479</v>
      </c>
      <c r="C464" s="333"/>
      <c r="D464" s="333"/>
      <c r="E464" s="346" t="s">
        <v>456</v>
      </c>
      <c r="F464" s="325">
        <v>119</v>
      </c>
      <c r="G464" s="243">
        <v>115</v>
      </c>
      <c r="H464" s="244">
        <v>112.5</v>
      </c>
      <c r="I464" s="228"/>
    </row>
    <row r="465" spans="1:9" s="353" customFormat="1" ht="26.25" customHeight="1">
      <c r="A465" s="34">
        <f t="shared" si="2"/>
        <v>0</v>
      </c>
      <c r="B465" s="347"/>
      <c r="C465" s="347"/>
      <c r="D465" s="347"/>
      <c r="E465" s="348"/>
      <c r="F465" s="349"/>
      <c r="G465" s="350"/>
      <c r="H465" s="351"/>
      <c r="I465" s="352"/>
    </row>
    <row r="466" spans="1:9" s="353" customFormat="1" ht="23.25" customHeight="1">
      <c r="A466" s="34">
        <f t="shared" si="2"/>
        <v>407</v>
      </c>
      <c r="B466" s="354" t="s">
        <v>480</v>
      </c>
      <c r="C466" s="354"/>
      <c r="D466" s="354"/>
      <c r="E466" s="355" t="s">
        <v>18</v>
      </c>
      <c r="F466" s="356">
        <v>34</v>
      </c>
      <c r="G466" s="314">
        <v>33</v>
      </c>
      <c r="H466" s="357">
        <v>31.8</v>
      </c>
      <c r="I466" s="352"/>
    </row>
    <row r="467" spans="1:9" s="353" customFormat="1" ht="23.25" customHeight="1">
      <c r="A467" s="34">
        <f t="shared" si="2"/>
        <v>408</v>
      </c>
      <c r="B467" s="358" t="s">
        <v>481</v>
      </c>
      <c r="C467" s="358"/>
      <c r="D467" s="358"/>
      <c r="E467" s="355" t="s">
        <v>18</v>
      </c>
      <c r="F467" s="359">
        <v>38</v>
      </c>
      <c r="G467" s="243">
        <v>37</v>
      </c>
      <c r="H467" s="244">
        <v>33.9</v>
      </c>
      <c r="I467" s="352"/>
    </row>
    <row r="468" spans="1:9" s="353" customFormat="1" ht="23.25" customHeight="1">
      <c r="A468" s="34"/>
      <c r="B468" s="358"/>
      <c r="C468" s="358"/>
      <c r="D468" s="358"/>
      <c r="E468" s="355"/>
      <c r="F468" s="359"/>
      <c r="G468" s="243"/>
      <c r="H468" s="244"/>
      <c r="I468" s="352"/>
    </row>
    <row r="469" spans="1:9" s="353" customFormat="1" ht="23.25" customHeight="1">
      <c r="A469" s="34">
        <f>IF(F469&lt;&gt;"",MAX(A$1:A467)+1," ")</f>
        <v>409</v>
      </c>
      <c r="B469" s="358" t="s">
        <v>482</v>
      </c>
      <c r="C469" s="358"/>
      <c r="D469" s="358"/>
      <c r="E469" s="360" t="s">
        <v>18</v>
      </c>
      <c r="F469" s="359">
        <v>92</v>
      </c>
      <c r="G469" s="243">
        <v>84</v>
      </c>
      <c r="H469" s="244"/>
      <c r="I469" s="352"/>
    </row>
    <row r="470" spans="1:9" s="353" customFormat="1" ht="23.25" customHeight="1">
      <c r="A470" s="34">
        <f aca="true" t="shared" si="3" ref="A470:A570">IF(F470&lt;&gt;"",MAX(A$1:A469)+1," ")</f>
        <v>410</v>
      </c>
      <c r="B470" s="358" t="s">
        <v>483</v>
      </c>
      <c r="C470" s="358"/>
      <c r="D470" s="358"/>
      <c r="E470" s="360" t="s">
        <v>18</v>
      </c>
      <c r="F470" s="359">
        <v>87</v>
      </c>
      <c r="G470" s="243">
        <v>83</v>
      </c>
      <c r="H470" s="244">
        <v>83.9</v>
      </c>
      <c r="I470" s="352"/>
    </row>
    <row r="471" spans="1:9" s="353" customFormat="1" ht="23.25" customHeight="1">
      <c r="A471" s="34">
        <f t="shared" si="3"/>
        <v>0</v>
      </c>
      <c r="B471" s="361"/>
      <c r="C471" s="361"/>
      <c r="D471" s="361"/>
      <c r="E471" s="266"/>
      <c r="F471" s="308"/>
      <c r="G471" s="308"/>
      <c r="H471" s="362"/>
      <c r="I471" s="352"/>
    </row>
    <row r="472" spans="1:9" s="353" customFormat="1" ht="23.25" customHeight="1">
      <c r="A472" s="34">
        <f t="shared" si="3"/>
        <v>0</v>
      </c>
      <c r="B472" s="266"/>
      <c r="C472" s="266"/>
      <c r="D472" s="269" t="s">
        <v>484</v>
      </c>
      <c r="E472" s="269"/>
      <c r="F472" s="269"/>
      <c r="G472" s="269"/>
      <c r="H472" s="267"/>
      <c r="I472" s="352"/>
    </row>
    <row r="473" spans="1:9" s="367" customFormat="1" ht="23.25" customHeight="1">
      <c r="A473" s="34">
        <f t="shared" si="3"/>
        <v>411</v>
      </c>
      <c r="B473" s="363" t="s">
        <v>485</v>
      </c>
      <c r="C473" s="363"/>
      <c r="D473" s="363"/>
      <c r="E473" s="364" t="s">
        <v>486</v>
      </c>
      <c r="F473" s="365">
        <v>45</v>
      </c>
      <c r="G473" s="314">
        <v>42</v>
      </c>
      <c r="H473" s="191">
        <v>36.9</v>
      </c>
      <c r="I473" s="366"/>
    </row>
    <row r="474" spans="1:9" s="367" customFormat="1" ht="23.25" customHeight="1">
      <c r="A474" s="34">
        <f t="shared" si="3"/>
        <v>412</v>
      </c>
      <c r="B474" s="363" t="s">
        <v>487</v>
      </c>
      <c r="C474" s="363"/>
      <c r="D474" s="363"/>
      <c r="E474" s="368" t="s">
        <v>486</v>
      </c>
      <c r="F474" s="365">
        <v>45</v>
      </c>
      <c r="G474" s="314">
        <v>42</v>
      </c>
      <c r="H474" s="191">
        <v>36.9</v>
      </c>
      <c r="I474" s="366"/>
    </row>
    <row r="475" spans="1:9" s="367" customFormat="1" ht="23.25" customHeight="1">
      <c r="A475" s="34">
        <f t="shared" si="3"/>
        <v>413</v>
      </c>
      <c r="B475" s="369" t="s">
        <v>488</v>
      </c>
      <c r="C475" s="369"/>
      <c r="D475" s="369"/>
      <c r="E475" s="368" t="s">
        <v>486</v>
      </c>
      <c r="F475" s="365">
        <v>45</v>
      </c>
      <c r="G475" s="314">
        <v>42</v>
      </c>
      <c r="H475" s="191">
        <v>36.9</v>
      </c>
      <c r="I475" s="366"/>
    </row>
    <row r="476" spans="1:9" s="367" customFormat="1" ht="23.25" customHeight="1">
      <c r="A476" s="34">
        <f t="shared" si="3"/>
        <v>414</v>
      </c>
      <c r="B476" s="369" t="s">
        <v>489</v>
      </c>
      <c r="C476" s="369"/>
      <c r="D476" s="369"/>
      <c r="E476" s="368" t="s">
        <v>486</v>
      </c>
      <c r="F476" s="365">
        <v>45</v>
      </c>
      <c r="G476" s="314">
        <v>42</v>
      </c>
      <c r="H476" s="191">
        <v>36.9</v>
      </c>
      <c r="I476" s="366"/>
    </row>
    <row r="477" spans="1:9" s="367" customFormat="1" ht="23.25" customHeight="1">
      <c r="A477" s="34">
        <f t="shared" si="3"/>
        <v>415</v>
      </c>
      <c r="B477" s="369" t="s">
        <v>490</v>
      </c>
      <c r="C477" s="369"/>
      <c r="D477" s="369"/>
      <c r="E477" s="368" t="s">
        <v>486</v>
      </c>
      <c r="F477" s="365">
        <v>45</v>
      </c>
      <c r="G477" s="314">
        <v>42</v>
      </c>
      <c r="H477" s="191">
        <v>36.9</v>
      </c>
      <c r="I477" s="366"/>
    </row>
    <row r="478" spans="1:9" s="367" customFormat="1" ht="23.25" customHeight="1">
      <c r="A478" s="34">
        <f t="shared" si="3"/>
        <v>416</v>
      </c>
      <c r="B478" s="369" t="s">
        <v>491</v>
      </c>
      <c r="C478" s="369"/>
      <c r="D478" s="369"/>
      <c r="E478" s="368" t="s">
        <v>486</v>
      </c>
      <c r="F478" s="365">
        <v>45</v>
      </c>
      <c r="G478" s="314">
        <v>42</v>
      </c>
      <c r="H478" s="191">
        <v>36.9</v>
      </c>
      <c r="I478" s="366"/>
    </row>
    <row r="479" spans="1:9" s="367" customFormat="1" ht="23.25" customHeight="1">
      <c r="A479" s="34">
        <f t="shared" si="3"/>
        <v>417</v>
      </c>
      <c r="B479" s="369" t="s">
        <v>492</v>
      </c>
      <c r="C479" s="370"/>
      <c r="D479" s="371"/>
      <c r="E479" s="368" t="s">
        <v>486</v>
      </c>
      <c r="F479" s="365">
        <v>45</v>
      </c>
      <c r="G479" s="314">
        <v>42</v>
      </c>
      <c r="H479" s="191">
        <v>36.9</v>
      </c>
      <c r="I479" s="366"/>
    </row>
    <row r="480" spans="1:9" s="367" customFormat="1" ht="23.25" customHeight="1">
      <c r="A480" s="34">
        <f t="shared" si="3"/>
        <v>418</v>
      </c>
      <c r="B480" s="369" t="s">
        <v>493</v>
      </c>
      <c r="C480" s="369"/>
      <c r="D480" s="369"/>
      <c r="E480" s="368" t="s">
        <v>486</v>
      </c>
      <c r="F480" s="365">
        <v>45</v>
      </c>
      <c r="G480" s="314">
        <v>42</v>
      </c>
      <c r="H480" s="191">
        <v>36.9</v>
      </c>
      <c r="I480" s="366"/>
    </row>
    <row r="481" spans="1:9" s="367" customFormat="1" ht="23.25" customHeight="1">
      <c r="A481" s="34">
        <f t="shared" si="3"/>
        <v>419</v>
      </c>
      <c r="B481" s="369" t="s">
        <v>494</v>
      </c>
      <c r="C481" s="370"/>
      <c r="D481" s="371"/>
      <c r="E481" s="368" t="s">
        <v>495</v>
      </c>
      <c r="F481" s="365">
        <v>45</v>
      </c>
      <c r="G481" s="314">
        <v>42</v>
      </c>
      <c r="H481" s="191">
        <v>36.9</v>
      </c>
      <c r="I481" s="366"/>
    </row>
    <row r="482" spans="1:9" s="367" customFormat="1" ht="23.25" customHeight="1">
      <c r="A482" s="34">
        <f t="shared" si="3"/>
        <v>420</v>
      </c>
      <c r="B482" s="369" t="s">
        <v>496</v>
      </c>
      <c r="C482" s="370"/>
      <c r="D482" s="371"/>
      <c r="E482" s="368" t="s">
        <v>486</v>
      </c>
      <c r="F482" s="365">
        <v>45</v>
      </c>
      <c r="G482" s="314">
        <v>42</v>
      </c>
      <c r="H482" s="191">
        <v>36.9</v>
      </c>
      <c r="I482" s="366"/>
    </row>
    <row r="483" spans="1:9" s="367" customFormat="1" ht="23.25" customHeight="1">
      <c r="A483" s="34">
        <f t="shared" si="3"/>
        <v>421</v>
      </c>
      <c r="B483" s="369" t="s">
        <v>497</v>
      </c>
      <c r="C483" s="369"/>
      <c r="D483" s="369"/>
      <c r="E483" s="368" t="s">
        <v>486</v>
      </c>
      <c r="F483" s="365">
        <v>45</v>
      </c>
      <c r="G483" s="314">
        <v>42</v>
      </c>
      <c r="H483" s="191">
        <v>36.9</v>
      </c>
      <c r="I483" s="366"/>
    </row>
    <row r="484" spans="1:9" s="367" customFormat="1" ht="23.25" customHeight="1">
      <c r="A484" s="34">
        <f t="shared" si="3"/>
        <v>422</v>
      </c>
      <c r="B484" s="369" t="s">
        <v>498</v>
      </c>
      <c r="C484" s="370"/>
      <c r="D484" s="371"/>
      <c r="E484" s="368" t="s">
        <v>486</v>
      </c>
      <c r="F484" s="365">
        <v>45</v>
      </c>
      <c r="G484" s="314">
        <v>42</v>
      </c>
      <c r="H484" s="191">
        <v>36.9</v>
      </c>
      <c r="I484" s="366"/>
    </row>
    <row r="485" spans="1:9" s="367" customFormat="1" ht="23.25" customHeight="1">
      <c r="A485" s="34">
        <f t="shared" si="3"/>
        <v>423</v>
      </c>
      <c r="B485" s="369" t="s">
        <v>499</v>
      </c>
      <c r="C485" s="370"/>
      <c r="D485" s="371"/>
      <c r="E485" s="368" t="s">
        <v>486</v>
      </c>
      <c r="F485" s="365">
        <v>45</v>
      </c>
      <c r="G485" s="314">
        <v>42</v>
      </c>
      <c r="H485" s="191">
        <v>36.9</v>
      </c>
      <c r="I485" s="366"/>
    </row>
    <row r="486" spans="1:9" s="367" customFormat="1" ht="23.25" customHeight="1">
      <c r="A486" s="34">
        <f t="shared" si="3"/>
        <v>424</v>
      </c>
      <c r="B486" s="369" t="s">
        <v>500</v>
      </c>
      <c r="C486" s="370"/>
      <c r="D486" s="371"/>
      <c r="E486" s="368" t="s">
        <v>486</v>
      </c>
      <c r="F486" s="365">
        <v>45</v>
      </c>
      <c r="G486" s="314">
        <v>42</v>
      </c>
      <c r="H486" s="191"/>
      <c r="I486" s="366"/>
    </row>
    <row r="487" spans="1:9" s="367" customFormat="1" ht="23.25" customHeight="1">
      <c r="A487" s="34">
        <f t="shared" si="3"/>
        <v>425</v>
      </c>
      <c r="B487" s="369" t="s">
        <v>501</v>
      </c>
      <c r="C487" s="369"/>
      <c r="D487" s="369"/>
      <c r="E487" s="368" t="s">
        <v>486</v>
      </c>
      <c r="F487" s="42">
        <v>135</v>
      </c>
      <c r="G487" s="43">
        <v>126</v>
      </c>
      <c r="H487" s="44">
        <v>123.9</v>
      </c>
      <c r="I487" s="366"/>
    </row>
    <row r="488" spans="1:9" s="367" customFormat="1" ht="23.25" customHeight="1">
      <c r="A488" s="34">
        <f t="shared" si="3"/>
        <v>426</v>
      </c>
      <c r="B488" s="369" t="s">
        <v>502</v>
      </c>
      <c r="C488" s="370"/>
      <c r="D488" s="371"/>
      <c r="E488" s="368" t="s">
        <v>503</v>
      </c>
      <c r="F488" s="42">
        <v>115</v>
      </c>
      <c r="G488" s="43">
        <v>115</v>
      </c>
      <c r="H488" s="44">
        <v>103.5</v>
      </c>
      <c r="I488" s="366"/>
    </row>
    <row r="489" spans="1:9" s="367" customFormat="1" ht="23.25" customHeight="1">
      <c r="A489" s="34">
        <f t="shared" si="3"/>
        <v>427</v>
      </c>
      <c r="B489" s="369" t="s">
        <v>504</v>
      </c>
      <c r="C489" s="370"/>
      <c r="D489" s="371"/>
      <c r="E489" s="368" t="s">
        <v>505</v>
      </c>
      <c r="F489" s="42">
        <v>115</v>
      </c>
      <c r="G489" s="43">
        <v>115</v>
      </c>
      <c r="H489" s="44">
        <v>103.5</v>
      </c>
      <c r="I489" s="366"/>
    </row>
    <row r="490" spans="1:9" s="367" customFormat="1" ht="23.25" customHeight="1">
      <c r="A490" s="34">
        <f t="shared" si="3"/>
        <v>428</v>
      </c>
      <c r="B490" s="369" t="s">
        <v>506</v>
      </c>
      <c r="C490" s="370"/>
      <c r="D490" s="371"/>
      <c r="E490" s="368" t="s">
        <v>507</v>
      </c>
      <c r="F490" s="42">
        <v>115</v>
      </c>
      <c r="G490" s="43">
        <v>115</v>
      </c>
      <c r="H490" s="44">
        <v>103.5</v>
      </c>
      <c r="I490" s="366"/>
    </row>
    <row r="491" spans="1:9" s="367" customFormat="1" ht="23.25" customHeight="1">
      <c r="A491" s="34">
        <f t="shared" si="3"/>
        <v>429</v>
      </c>
      <c r="B491" s="369" t="s">
        <v>508</v>
      </c>
      <c r="C491" s="370"/>
      <c r="D491" s="371"/>
      <c r="E491" s="368" t="s">
        <v>507</v>
      </c>
      <c r="F491" s="42">
        <v>115</v>
      </c>
      <c r="G491" s="43">
        <v>115</v>
      </c>
      <c r="H491" s="44">
        <v>103.5</v>
      </c>
      <c r="I491" s="366"/>
    </row>
    <row r="492" spans="1:9" s="367" customFormat="1" ht="23.25" customHeight="1">
      <c r="A492" s="34">
        <f t="shared" si="3"/>
        <v>430</v>
      </c>
      <c r="B492" s="369" t="s">
        <v>509</v>
      </c>
      <c r="C492" s="370"/>
      <c r="D492" s="371"/>
      <c r="E492" s="368" t="s">
        <v>495</v>
      </c>
      <c r="F492" s="42">
        <v>115</v>
      </c>
      <c r="G492" s="43">
        <v>115</v>
      </c>
      <c r="H492" s="44">
        <v>103.5</v>
      </c>
      <c r="I492" s="366"/>
    </row>
    <row r="493" spans="1:9" s="367" customFormat="1" ht="23.25" customHeight="1">
      <c r="A493" s="34">
        <f t="shared" si="3"/>
        <v>431</v>
      </c>
      <c r="B493" s="369" t="s">
        <v>510</v>
      </c>
      <c r="C493" s="369"/>
      <c r="D493" s="369"/>
      <c r="E493" s="368" t="s">
        <v>495</v>
      </c>
      <c r="F493" s="42">
        <v>115</v>
      </c>
      <c r="G493" s="43">
        <v>115</v>
      </c>
      <c r="H493" s="44">
        <v>103.5</v>
      </c>
      <c r="I493" s="366"/>
    </row>
    <row r="494" spans="1:9" s="367" customFormat="1" ht="23.25" customHeight="1">
      <c r="A494" s="34">
        <f t="shared" si="3"/>
        <v>432</v>
      </c>
      <c r="B494" s="369" t="s">
        <v>511</v>
      </c>
      <c r="C494" s="369"/>
      <c r="D494" s="369"/>
      <c r="E494" s="368" t="s">
        <v>495</v>
      </c>
      <c r="F494" s="42">
        <v>115</v>
      </c>
      <c r="G494" s="43">
        <v>115</v>
      </c>
      <c r="H494" s="44">
        <v>103.5</v>
      </c>
      <c r="I494" s="366"/>
    </row>
    <row r="495" spans="1:9" s="215" customFormat="1" ht="27.75" customHeight="1">
      <c r="A495" s="34">
        <f t="shared" si="3"/>
        <v>433</v>
      </c>
      <c r="B495" s="372" t="s">
        <v>512</v>
      </c>
      <c r="C495" s="372"/>
      <c r="D495" s="372"/>
      <c r="E495" s="373" t="s">
        <v>18</v>
      </c>
      <c r="F495" s="42">
        <v>65</v>
      </c>
      <c r="G495" s="43">
        <v>61</v>
      </c>
      <c r="H495" s="374">
        <v>58.9</v>
      </c>
      <c r="I495" s="214"/>
    </row>
    <row r="496" spans="1:9" s="215" customFormat="1" ht="27.75" customHeight="1">
      <c r="A496" s="34">
        <f t="shared" si="3"/>
        <v>434</v>
      </c>
      <c r="B496" s="372" t="s">
        <v>513</v>
      </c>
      <c r="C496" s="372"/>
      <c r="D496" s="372"/>
      <c r="E496" s="373" t="s">
        <v>18</v>
      </c>
      <c r="F496" s="42">
        <v>65</v>
      </c>
      <c r="G496" s="43">
        <v>59</v>
      </c>
      <c r="H496" s="374">
        <v>56.9</v>
      </c>
      <c r="I496" s="214"/>
    </row>
    <row r="497" spans="1:9" s="215" customFormat="1" ht="27.75" customHeight="1">
      <c r="A497" s="34">
        <f t="shared" si="3"/>
        <v>435</v>
      </c>
      <c r="B497" s="372" t="s">
        <v>514</v>
      </c>
      <c r="C497" s="372"/>
      <c r="D497" s="372"/>
      <c r="E497" s="373" t="s">
        <v>18</v>
      </c>
      <c r="F497" s="59">
        <v>89</v>
      </c>
      <c r="G497" s="43">
        <v>85.5</v>
      </c>
      <c r="H497" s="374">
        <v>79.9</v>
      </c>
      <c r="I497" s="214"/>
    </row>
    <row r="498" spans="1:9" s="215" customFormat="1" ht="27.75" customHeight="1">
      <c r="A498" s="34">
        <f t="shared" si="3"/>
        <v>436</v>
      </c>
      <c r="B498" s="375" t="s">
        <v>515</v>
      </c>
      <c r="C498" s="375"/>
      <c r="D498" s="375"/>
      <c r="E498" s="376" t="s">
        <v>18</v>
      </c>
      <c r="F498" s="161">
        <v>65</v>
      </c>
      <c r="G498" s="160"/>
      <c r="H498" s="377">
        <v>59.7</v>
      </c>
      <c r="I498" s="214"/>
    </row>
    <row r="499" spans="1:9" s="215" customFormat="1" ht="23.25" customHeight="1">
      <c r="A499" s="34">
        <f t="shared" si="3"/>
        <v>437</v>
      </c>
      <c r="B499" s="30" t="s">
        <v>516</v>
      </c>
      <c r="C499" s="30"/>
      <c r="D499" s="30"/>
      <c r="E499" s="378" t="s">
        <v>18</v>
      </c>
      <c r="F499" s="59">
        <v>30</v>
      </c>
      <c r="G499" s="43">
        <v>30</v>
      </c>
      <c r="H499" s="44">
        <v>26.3</v>
      </c>
      <c r="I499" s="214"/>
    </row>
    <row r="500" spans="1:9" s="215" customFormat="1" ht="23.25" customHeight="1">
      <c r="A500" s="34">
        <f t="shared" si="3"/>
        <v>438</v>
      </c>
      <c r="B500" s="30" t="s">
        <v>517</v>
      </c>
      <c r="C500" s="30"/>
      <c r="D500" s="30"/>
      <c r="E500" s="378" t="s">
        <v>18</v>
      </c>
      <c r="F500" s="59">
        <v>50</v>
      </c>
      <c r="G500" s="43">
        <v>48</v>
      </c>
      <c r="H500" s="44">
        <v>44.3</v>
      </c>
      <c r="I500" s="214"/>
    </row>
    <row r="501" spans="1:9" s="215" customFormat="1" ht="23.25" customHeight="1">
      <c r="A501" s="34">
        <f t="shared" si="3"/>
        <v>439</v>
      </c>
      <c r="B501" s="30" t="s">
        <v>518</v>
      </c>
      <c r="C501" s="30"/>
      <c r="D501" s="30"/>
      <c r="E501" s="378" t="s">
        <v>18</v>
      </c>
      <c r="F501" s="59">
        <v>90</v>
      </c>
      <c r="G501" s="43">
        <v>87</v>
      </c>
      <c r="H501" s="44">
        <v>79.8</v>
      </c>
      <c r="I501" s="214"/>
    </row>
    <row r="502" spans="1:9" s="215" customFormat="1" ht="23.25" customHeight="1">
      <c r="A502" s="34">
        <f t="shared" si="3"/>
        <v>440</v>
      </c>
      <c r="B502" s="30" t="s">
        <v>519</v>
      </c>
      <c r="C502" s="30"/>
      <c r="D502" s="30"/>
      <c r="E502" s="60" t="s">
        <v>18</v>
      </c>
      <c r="F502" s="59">
        <v>95</v>
      </c>
      <c r="G502" s="43">
        <v>93</v>
      </c>
      <c r="H502" s="44">
        <v>84.9</v>
      </c>
      <c r="I502" s="214"/>
    </row>
    <row r="503" spans="1:9" s="215" customFormat="1" ht="24" customHeight="1">
      <c r="A503" s="34">
        <f t="shared" si="3"/>
        <v>441</v>
      </c>
      <c r="B503" s="379" t="s">
        <v>520</v>
      </c>
      <c r="C503" s="379"/>
      <c r="D503" s="379"/>
      <c r="E503" s="380" t="s">
        <v>521</v>
      </c>
      <c r="F503" s="153">
        <v>45</v>
      </c>
      <c r="G503" s="84">
        <v>42</v>
      </c>
      <c r="H503" s="381">
        <v>39.8</v>
      </c>
      <c r="I503" s="214"/>
    </row>
    <row r="504" spans="1:9" s="215" customFormat="1" ht="24" customHeight="1">
      <c r="A504" s="34">
        <f t="shared" si="3"/>
        <v>442</v>
      </c>
      <c r="B504" s="379" t="s">
        <v>522</v>
      </c>
      <c r="C504" s="379"/>
      <c r="D504" s="379"/>
      <c r="E504" s="382" t="s">
        <v>521</v>
      </c>
      <c r="F504" s="153">
        <v>85</v>
      </c>
      <c r="G504" s="84">
        <v>74</v>
      </c>
      <c r="H504" s="381">
        <v>69.9</v>
      </c>
      <c r="I504" s="214"/>
    </row>
    <row r="505" spans="1:9" s="385" customFormat="1" ht="25.5" customHeight="1">
      <c r="A505" s="34">
        <f t="shared" si="3"/>
        <v>0</v>
      </c>
      <c r="B505" s="383" t="s">
        <v>523</v>
      </c>
      <c r="C505" s="383"/>
      <c r="D505" s="383"/>
      <c r="E505" s="383"/>
      <c r="F505" s="383"/>
      <c r="G505" s="383"/>
      <c r="H505" s="383"/>
      <c r="I505" s="384"/>
    </row>
    <row r="506" spans="1:9" s="385" customFormat="1" ht="25.5" customHeight="1">
      <c r="A506" s="34">
        <f t="shared" si="3"/>
        <v>443</v>
      </c>
      <c r="B506" s="386" t="s">
        <v>524</v>
      </c>
      <c r="C506" s="386"/>
      <c r="D506" s="386"/>
      <c r="E506" s="387" t="s">
        <v>525</v>
      </c>
      <c r="F506" s="388">
        <v>7</v>
      </c>
      <c r="G506" s="389">
        <v>6</v>
      </c>
      <c r="H506" s="390">
        <v>5.4</v>
      </c>
      <c r="I506" s="384"/>
    </row>
    <row r="507" spans="1:9" s="385" customFormat="1" ht="25.5" customHeight="1">
      <c r="A507" s="34">
        <f t="shared" si="3"/>
        <v>444</v>
      </c>
      <c r="B507" s="386" t="s">
        <v>526</v>
      </c>
      <c r="C507" s="386"/>
      <c r="D507" s="386"/>
      <c r="E507" s="387"/>
      <c r="F507" s="388">
        <v>7</v>
      </c>
      <c r="G507" s="389"/>
      <c r="H507" s="390">
        <v>5.7</v>
      </c>
      <c r="I507" s="384"/>
    </row>
    <row r="508" spans="1:9" s="385" customFormat="1" ht="25.5" customHeight="1">
      <c r="A508" s="34">
        <f t="shared" si="3"/>
        <v>445</v>
      </c>
      <c r="B508" s="386" t="s">
        <v>527</v>
      </c>
      <c r="C508" s="386"/>
      <c r="D508" s="386"/>
      <c r="E508" s="387" t="s">
        <v>187</v>
      </c>
      <c r="F508" s="388">
        <v>130</v>
      </c>
      <c r="G508" s="389">
        <v>123</v>
      </c>
      <c r="H508" s="390">
        <v>118.7</v>
      </c>
      <c r="I508" s="384"/>
    </row>
    <row r="509" spans="1:9" s="385" customFormat="1" ht="25.5" customHeight="1">
      <c r="A509" s="34">
        <f t="shared" si="3"/>
        <v>446</v>
      </c>
      <c r="B509" s="386" t="s">
        <v>528</v>
      </c>
      <c r="C509" s="386"/>
      <c r="D509" s="386"/>
      <c r="E509" s="387" t="s">
        <v>187</v>
      </c>
      <c r="F509" s="388">
        <v>175</v>
      </c>
      <c r="G509" s="389">
        <v>165</v>
      </c>
      <c r="H509" s="390">
        <v>159.5</v>
      </c>
      <c r="I509" s="384"/>
    </row>
    <row r="510" spans="1:9" s="385" customFormat="1" ht="25.5" customHeight="1">
      <c r="A510" s="34">
        <f t="shared" si="3"/>
        <v>447</v>
      </c>
      <c r="B510" s="386" t="s">
        <v>529</v>
      </c>
      <c r="C510" s="386"/>
      <c r="D510" s="386"/>
      <c r="E510" s="387"/>
      <c r="F510" s="388">
        <v>110</v>
      </c>
      <c r="G510" s="389"/>
      <c r="H510" s="390">
        <v>102.5</v>
      </c>
      <c r="I510" s="384"/>
    </row>
    <row r="511" spans="1:9" s="385" customFormat="1" ht="25.5" customHeight="1">
      <c r="A511" s="34">
        <f t="shared" si="3"/>
        <v>448</v>
      </c>
      <c r="B511" s="386" t="s">
        <v>530</v>
      </c>
      <c r="C511" s="386"/>
      <c r="D511" s="386"/>
      <c r="E511" s="387" t="s">
        <v>187</v>
      </c>
      <c r="F511" s="388">
        <v>110</v>
      </c>
      <c r="G511" s="389"/>
      <c r="H511" s="390">
        <v>101.7</v>
      </c>
      <c r="I511" s="384"/>
    </row>
    <row r="512" spans="1:9" s="385" customFormat="1" ht="25.5" customHeight="1">
      <c r="A512" s="34">
        <f t="shared" si="3"/>
        <v>449</v>
      </c>
      <c r="B512" s="391" t="s">
        <v>531</v>
      </c>
      <c r="C512" s="391"/>
      <c r="D512" s="391"/>
      <c r="E512" s="392" t="s">
        <v>18</v>
      </c>
      <c r="F512" s="393">
        <v>7</v>
      </c>
      <c r="G512" s="394">
        <v>6</v>
      </c>
      <c r="H512" s="395">
        <v>5.6</v>
      </c>
      <c r="I512" s="384"/>
    </row>
    <row r="513" spans="1:9" s="385" customFormat="1" ht="25.5" customHeight="1">
      <c r="A513" s="34">
        <f t="shared" si="3"/>
        <v>450</v>
      </c>
      <c r="B513" s="396" t="s">
        <v>532</v>
      </c>
      <c r="C513" s="397"/>
      <c r="D513" s="398"/>
      <c r="E513" s="399" t="s">
        <v>18</v>
      </c>
      <c r="F513" s="400">
        <v>65</v>
      </c>
      <c r="G513" s="401">
        <v>63</v>
      </c>
      <c r="H513" s="402">
        <v>58.9</v>
      </c>
      <c r="I513" s="384"/>
    </row>
    <row r="514" spans="1:9" s="385" customFormat="1" ht="25.5" customHeight="1">
      <c r="A514" s="34">
        <f t="shared" si="3"/>
        <v>451</v>
      </c>
      <c r="B514" s="396" t="s">
        <v>533</v>
      </c>
      <c r="C514" s="397"/>
      <c r="D514" s="398"/>
      <c r="E514" s="399" t="s">
        <v>18</v>
      </c>
      <c r="F514" s="400">
        <v>120</v>
      </c>
      <c r="G514" s="401">
        <v>126</v>
      </c>
      <c r="H514" s="402">
        <v>109.9</v>
      </c>
      <c r="I514" s="384"/>
    </row>
    <row r="515" spans="1:9" s="385" customFormat="1" ht="25.5" customHeight="1">
      <c r="A515" s="34">
        <f t="shared" si="3"/>
        <v>452</v>
      </c>
      <c r="B515" s="396" t="s">
        <v>534</v>
      </c>
      <c r="C515" s="397"/>
      <c r="D515" s="398"/>
      <c r="E515" s="399" t="s">
        <v>18</v>
      </c>
      <c r="F515" s="400">
        <v>55</v>
      </c>
      <c r="G515" s="401">
        <v>50</v>
      </c>
      <c r="H515" s="402">
        <v>46.9</v>
      </c>
      <c r="I515" s="384"/>
    </row>
    <row r="516" spans="1:9" s="385" customFormat="1" ht="25.5" customHeight="1">
      <c r="A516" s="34">
        <f t="shared" si="3"/>
        <v>453</v>
      </c>
      <c r="B516" s="396" t="s">
        <v>535</v>
      </c>
      <c r="C516" s="397"/>
      <c r="D516" s="398"/>
      <c r="E516" s="399" t="s">
        <v>18</v>
      </c>
      <c r="F516" s="400">
        <v>105</v>
      </c>
      <c r="G516" s="401">
        <v>101</v>
      </c>
      <c r="H516" s="402">
        <v>98.7</v>
      </c>
      <c r="I516" s="384"/>
    </row>
    <row r="517" spans="1:9" s="385" customFormat="1" ht="25.5" customHeight="1">
      <c r="A517" s="34">
        <f t="shared" si="3"/>
        <v>454</v>
      </c>
      <c r="B517" s="396" t="s">
        <v>536</v>
      </c>
      <c r="C517" s="397"/>
      <c r="D517" s="398"/>
      <c r="E517" s="399" t="s">
        <v>18</v>
      </c>
      <c r="F517" s="400">
        <v>35</v>
      </c>
      <c r="G517" s="401">
        <v>28</v>
      </c>
      <c r="H517" s="402">
        <v>26.9</v>
      </c>
      <c r="I517" s="384"/>
    </row>
    <row r="518" spans="1:9" s="385" customFormat="1" ht="25.5" customHeight="1">
      <c r="A518" s="34">
        <f t="shared" si="3"/>
        <v>455</v>
      </c>
      <c r="B518" s="396" t="s">
        <v>537</v>
      </c>
      <c r="C518" s="397"/>
      <c r="D518" s="398"/>
      <c r="E518" s="399" t="s">
        <v>18</v>
      </c>
      <c r="F518" s="400">
        <v>35</v>
      </c>
      <c r="G518" s="401">
        <v>29</v>
      </c>
      <c r="H518" s="402">
        <v>27.4</v>
      </c>
      <c r="I518" s="384"/>
    </row>
    <row r="519" spans="1:9" s="385" customFormat="1" ht="25.5" customHeight="1">
      <c r="A519" s="34">
        <f t="shared" si="3"/>
        <v>456</v>
      </c>
      <c r="B519" s="396" t="s">
        <v>538</v>
      </c>
      <c r="C519" s="397"/>
      <c r="D519" s="398"/>
      <c r="E519" s="399" t="s">
        <v>18</v>
      </c>
      <c r="F519" s="400">
        <v>90</v>
      </c>
      <c r="G519" s="401">
        <v>80</v>
      </c>
      <c r="H519" s="402">
        <v>77.9</v>
      </c>
      <c r="I519" s="384"/>
    </row>
    <row r="520" spans="1:9" s="385" customFormat="1" ht="25.5" customHeight="1">
      <c r="A520" s="34">
        <f t="shared" si="3"/>
        <v>457</v>
      </c>
      <c r="B520" s="396" t="s">
        <v>539</v>
      </c>
      <c r="C520" s="397"/>
      <c r="D520" s="398"/>
      <c r="E520" s="399" t="s">
        <v>18</v>
      </c>
      <c r="F520" s="400">
        <v>90</v>
      </c>
      <c r="G520" s="401">
        <v>85</v>
      </c>
      <c r="H520" s="402">
        <v>82.7</v>
      </c>
      <c r="I520" s="384"/>
    </row>
    <row r="521" spans="1:9" s="385" customFormat="1" ht="25.5" customHeight="1">
      <c r="A521" s="34">
        <f t="shared" si="3"/>
        <v>458</v>
      </c>
      <c r="B521" s="403" t="s">
        <v>540</v>
      </c>
      <c r="C521" s="404"/>
      <c r="D521" s="405"/>
      <c r="E521" s="406" t="s">
        <v>18</v>
      </c>
      <c r="F521" s="407">
        <v>120</v>
      </c>
      <c r="G521" s="408"/>
      <c r="H521" s="409">
        <v>107.9</v>
      </c>
      <c r="I521" s="384"/>
    </row>
    <row r="522" spans="1:9" s="385" customFormat="1" ht="25.5" customHeight="1">
      <c r="A522" s="34">
        <f t="shared" si="3"/>
        <v>459</v>
      </c>
      <c r="B522" s="396" t="s">
        <v>541</v>
      </c>
      <c r="C522" s="397"/>
      <c r="D522" s="398"/>
      <c r="E522" s="399" t="s">
        <v>18</v>
      </c>
      <c r="F522" s="400">
        <v>79</v>
      </c>
      <c r="G522" s="401">
        <v>73</v>
      </c>
      <c r="H522" s="402">
        <v>71.9</v>
      </c>
      <c r="I522" s="384"/>
    </row>
    <row r="523" spans="1:9" s="385" customFormat="1" ht="25.5" customHeight="1">
      <c r="A523" s="34">
        <f t="shared" si="3"/>
        <v>460</v>
      </c>
      <c r="B523" s="396" t="s">
        <v>542</v>
      </c>
      <c r="C523" s="397"/>
      <c r="D523" s="398"/>
      <c r="E523" s="399" t="s">
        <v>18</v>
      </c>
      <c r="F523" s="400">
        <v>123</v>
      </c>
      <c r="G523" s="401"/>
      <c r="H523" s="402">
        <v>111.9</v>
      </c>
      <c r="I523" s="384"/>
    </row>
    <row r="524" spans="1:9" s="385" customFormat="1" ht="25.5" customHeight="1">
      <c r="A524" s="34">
        <f t="shared" si="3"/>
        <v>461</v>
      </c>
      <c r="B524" s="396" t="s">
        <v>543</v>
      </c>
      <c r="C524" s="397"/>
      <c r="D524" s="398"/>
      <c r="E524" s="399" t="s">
        <v>18</v>
      </c>
      <c r="F524" s="400">
        <v>50</v>
      </c>
      <c r="G524" s="401">
        <v>50</v>
      </c>
      <c r="H524" s="402">
        <v>44.9</v>
      </c>
      <c r="I524" s="384"/>
    </row>
    <row r="525" spans="1:9" s="385" customFormat="1" ht="25.5" customHeight="1">
      <c r="A525" s="34">
        <f t="shared" si="3"/>
        <v>462</v>
      </c>
      <c r="B525" s="396" t="s">
        <v>544</v>
      </c>
      <c r="C525" s="397"/>
      <c r="D525" s="398"/>
      <c r="E525" s="399" t="s">
        <v>18</v>
      </c>
      <c r="F525" s="400">
        <v>40</v>
      </c>
      <c r="G525" s="401">
        <v>38</v>
      </c>
      <c r="H525" s="402">
        <v>36.9</v>
      </c>
      <c r="I525" s="384"/>
    </row>
    <row r="526" spans="1:9" s="385" customFormat="1" ht="25.5" customHeight="1">
      <c r="A526" s="34">
        <f t="shared" si="3"/>
        <v>463</v>
      </c>
      <c r="B526" s="396" t="s">
        <v>545</v>
      </c>
      <c r="C526" s="397"/>
      <c r="D526" s="398"/>
      <c r="E526" s="399" t="s">
        <v>18</v>
      </c>
      <c r="F526" s="400">
        <v>96</v>
      </c>
      <c r="G526" s="401">
        <v>88</v>
      </c>
      <c r="H526" s="402"/>
      <c r="I526" s="384"/>
    </row>
    <row r="527" spans="1:9" s="385" customFormat="1" ht="25.5" customHeight="1">
      <c r="A527" s="34">
        <f t="shared" si="3"/>
        <v>464</v>
      </c>
      <c r="B527" s="396" t="s">
        <v>546</v>
      </c>
      <c r="C527" s="397"/>
      <c r="D527" s="398"/>
      <c r="E527" s="399" t="s">
        <v>18</v>
      </c>
      <c r="F527" s="400">
        <v>43</v>
      </c>
      <c r="G527" s="401">
        <v>40</v>
      </c>
      <c r="H527" s="402">
        <v>38.4</v>
      </c>
      <c r="I527" s="384"/>
    </row>
    <row r="528" spans="1:9" s="385" customFormat="1" ht="25.5" customHeight="1">
      <c r="A528" s="34">
        <f t="shared" si="3"/>
        <v>465</v>
      </c>
      <c r="B528" s="396" t="s">
        <v>547</v>
      </c>
      <c r="C528" s="397"/>
      <c r="D528" s="398"/>
      <c r="E528" s="399" t="s">
        <v>18</v>
      </c>
      <c r="F528" s="400">
        <v>34</v>
      </c>
      <c r="G528" s="401">
        <v>32</v>
      </c>
      <c r="H528" s="402">
        <v>29.9</v>
      </c>
      <c r="I528" s="384"/>
    </row>
    <row r="529" spans="1:9" s="385" customFormat="1" ht="33" customHeight="1">
      <c r="A529" s="34">
        <f t="shared" si="3"/>
        <v>0</v>
      </c>
      <c r="B529" s="410"/>
      <c r="C529" s="410"/>
      <c r="D529" s="411" t="s">
        <v>548</v>
      </c>
      <c r="E529" s="411"/>
      <c r="F529" s="287"/>
      <c r="G529" s="287"/>
      <c r="H529" s="287"/>
      <c r="I529" s="412"/>
    </row>
    <row r="530" spans="1:9" s="110" customFormat="1" ht="23.25" customHeight="1">
      <c r="A530" s="34">
        <f t="shared" si="3"/>
        <v>466</v>
      </c>
      <c r="B530" s="370" t="s">
        <v>549</v>
      </c>
      <c r="C530" s="370"/>
      <c r="D530" s="370"/>
      <c r="E530" s="323" t="s">
        <v>550</v>
      </c>
      <c r="F530" s="63">
        <v>19</v>
      </c>
      <c r="G530" s="63">
        <v>18</v>
      </c>
      <c r="H530" s="63">
        <v>16.9</v>
      </c>
      <c r="I530" s="109"/>
    </row>
    <row r="531" spans="1:9" s="110" customFormat="1" ht="23.25" customHeight="1">
      <c r="A531" s="34">
        <f t="shared" si="3"/>
        <v>467</v>
      </c>
      <c r="B531" s="370" t="s">
        <v>551</v>
      </c>
      <c r="C531" s="370"/>
      <c r="D531" s="370"/>
      <c r="E531" s="323" t="s">
        <v>550</v>
      </c>
      <c r="F531" s="63">
        <v>19</v>
      </c>
      <c r="G531" s="63">
        <v>18</v>
      </c>
      <c r="H531" s="63">
        <v>16.9</v>
      </c>
      <c r="I531" s="109"/>
    </row>
    <row r="532" spans="1:9" s="110" customFormat="1" ht="23.25" customHeight="1">
      <c r="A532" s="34">
        <f t="shared" si="3"/>
        <v>468</v>
      </c>
      <c r="B532" s="370" t="s">
        <v>552</v>
      </c>
      <c r="C532" s="370"/>
      <c r="D532" s="370"/>
      <c r="E532" s="323" t="s">
        <v>550</v>
      </c>
      <c r="F532" s="63">
        <v>19</v>
      </c>
      <c r="G532" s="63">
        <v>18</v>
      </c>
      <c r="H532" s="63">
        <v>16.9</v>
      </c>
      <c r="I532" s="109"/>
    </row>
    <row r="533" spans="1:9" s="110" customFormat="1" ht="23.25" customHeight="1">
      <c r="A533" s="34">
        <f t="shared" si="3"/>
        <v>469</v>
      </c>
      <c r="B533" s="370" t="s">
        <v>553</v>
      </c>
      <c r="C533" s="370"/>
      <c r="D533" s="370"/>
      <c r="E533" s="323" t="s">
        <v>550</v>
      </c>
      <c r="F533" s="63">
        <v>19</v>
      </c>
      <c r="G533" s="63">
        <v>18</v>
      </c>
      <c r="H533" s="63">
        <v>16.9</v>
      </c>
      <c r="I533" s="109"/>
    </row>
    <row r="534" spans="1:9" s="229" customFormat="1" ht="23.25" customHeight="1">
      <c r="A534" s="34">
        <f t="shared" si="3"/>
        <v>0</v>
      </c>
      <c r="B534" s="370"/>
      <c r="C534" s="370"/>
      <c r="D534" s="370"/>
      <c r="E534" s="323"/>
      <c r="F534" s="63"/>
      <c r="G534" s="63"/>
      <c r="H534" s="63"/>
      <c r="I534" s="228"/>
    </row>
    <row r="535" spans="1:9" s="110" customFormat="1" ht="23.25" customHeight="1">
      <c r="A535" s="34">
        <f t="shared" si="3"/>
        <v>470</v>
      </c>
      <c r="B535" s="370" t="s">
        <v>554</v>
      </c>
      <c r="C535" s="370"/>
      <c r="D535" s="370"/>
      <c r="E535" s="323" t="s">
        <v>550</v>
      </c>
      <c r="F535" s="63">
        <v>59</v>
      </c>
      <c r="G535" s="63">
        <v>53</v>
      </c>
      <c r="H535" s="63">
        <v>51.6</v>
      </c>
      <c r="I535" s="109"/>
    </row>
    <row r="536" spans="1:9" s="110" customFormat="1" ht="23.25" customHeight="1">
      <c r="A536" s="34">
        <f t="shared" si="3"/>
        <v>471</v>
      </c>
      <c r="B536" s="370" t="s">
        <v>555</v>
      </c>
      <c r="C536" s="370"/>
      <c r="D536" s="370"/>
      <c r="E536" s="323" t="s">
        <v>550</v>
      </c>
      <c r="F536" s="63">
        <v>59</v>
      </c>
      <c r="G536" s="63">
        <v>53</v>
      </c>
      <c r="H536" s="63">
        <v>51.6</v>
      </c>
      <c r="I536" s="109"/>
    </row>
    <row r="537" spans="1:9" s="110" customFormat="1" ht="23.25" customHeight="1">
      <c r="A537" s="34">
        <f t="shared" si="3"/>
        <v>472</v>
      </c>
      <c r="B537" s="370" t="s">
        <v>556</v>
      </c>
      <c r="C537" s="370"/>
      <c r="D537" s="370"/>
      <c r="E537" s="323" t="s">
        <v>550</v>
      </c>
      <c r="F537" s="63">
        <v>59</v>
      </c>
      <c r="G537" s="63">
        <v>53</v>
      </c>
      <c r="H537" s="63">
        <v>51.6</v>
      </c>
      <c r="I537" s="109"/>
    </row>
    <row r="538" spans="1:9" s="110" customFormat="1" ht="23.25" customHeight="1">
      <c r="A538" s="34">
        <f t="shared" si="3"/>
        <v>473</v>
      </c>
      <c r="B538" s="370" t="s">
        <v>557</v>
      </c>
      <c r="C538" s="370"/>
      <c r="D538" s="370"/>
      <c r="E538" s="323" t="s">
        <v>550</v>
      </c>
      <c r="F538" s="63">
        <v>65</v>
      </c>
      <c r="G538" s="63">
        <v>62</v>
      </c>
      <c r="H538" s="63">
        <v>59.9</v>
      </c>
      <c r="I538" s="109"/>
    </row>
    <row r="539" spans="1:9" s="110" customFormat="1" ht="23.25" customHeight="1">
      <c r="A539" s="34">
        <f t="shared" si="3"/>
        <v>474</v>
      </c>
      <c r="B539" s="370" t="s">
        <v>558</v>
      </c>
      <c r="C539" s="370"/>
      <c r="D539" s="370"/>
      <c r="E539" s="323" t="s">
        <v>550</v>
      </c>
      <c r="F539" s="63">
        <v>59</v>
      </c>
      <c r="G539" s="63">
        <v>53</v>
      </c>
      <c r="H539" s="63">
        <v>51.6</v>
      </c>
      <c r="I539" s="109"/>
    </row>
    <row r="540" spans="1:9" s="229" customFormat="1" ht="23.25" customHeight="1">
      <c r="A540" s="34">
        <f t="shared" si="3"/>
        <v>0</v>
      </c>
      <c r="B540" s="413"/>
      <c r="C540" s="413"/>
      <c r="D540" s="413"/>
      <c r="E540" s="413"/>
      <c r="F540" s="413"/>
      <c r="G540" s="413"/>
      <c r="H540" s="413"/>
      <c r="I540" s="228"/>
    </row>
    <row r="541" spans="1:9" s="110" customFormat="1" ht="25.5" customHeight="1">
      <c r="A541" s="34">
        <f t="shared" si="3"/>
        <v>475</v>
      </c>
      <c r="B541" s="370" t="s">
        <v>559</v>
      </c>
      <c r="C541" s="370"/>
      <c r="D541" s="370"/>
      <c r="E541" s="414" t="s">
        <v>550</v>
      </c>
      <c r="F541" s="63">
        <v>18</v>
      </c>
      <c r="G541" s="63"/>
      <c r="H541" s="63">
        <v>15.9</v>
      </c>
      <c r="I541" s="109"/>
    </row>
    <row r="542" spans="1:9" s="110" customFormat="1" ht="25.5" customHeight="1">
      <c r="A542" s="34">
        <f t="shared" si="3"/>
        <v>476</v>
      </c>
      <c r="B542" s="370" t="s">
        <v>560</v>
      </c>
      <c r="C542" s="370"/>
      <c r="D542" s="370"/>
      <c r="E542" s="414" t="s">
        <v>550</v>
      </c>
      <c r="F542" s="63">
        <v>18</v>
      </c>
      <c r="G542" s="63"/>
      <c r="H542" s="63">
        <v>15.9</v>
      </c>
      <c r="I542" s="109"/>
    </row>
    <row r="543" spans="1:9" s="110" customFormat="1" ht="25.5" customHeight="1">
      <c r="A543" s="34">
        <f t="shared" si="3"/>
        <v>477</v>
      </c>
      <c r="B543" s="370" t="s">
        <v>561</v>
      </c>
      <c r="C543" s="370"/>
      <c r="D543" s="370"/>
      <c r="E543" s="414" t="s">
        <v>550</v>
      </c>
      <c r="F543" s="63">
        <v>18</v>
      </c>
      <c r="G543" s="63"/>
      <c r="H543" s="63"/>
      <c r="I543" s="109"/>
    </row>
    <row r="544" spans="1:9" s="110" customFormat="1" ht="25.5" customHeight="1">
      <c r="A544" s="34">
        <f t="shared" si="3"/>
        <v>478</v>
      </c>
      <c r="B544" s="370" t="s">
        <v>562</v>
      </c>
      <c r="C544" s="370"/>
      <c r="D544" s="370"/>
      <c r="E544" s="414" t="s">
        <v>550</v>
      </c>
      <c r="F544" s="63">
        <v>18</v>
      </c>
      <c r="G544" s="63"/>
      <c r="H544" s="63">
        <v>15.9</v>
      </c>
      <c r="I544" s="109"/>
    </row>
    <row r="545" spans="1:9" s="110" customFormat="1" ht="25.5" customHeight="1">
      <c r="A545" s="34">
        <f t="shared" si="3"/>
        <v>479</v>
      </c>
      <c r="B545" s="370" t="s">
        <v>563</v>
      </c>
      <c r="C545" s="370"/>
      <c r="D545" s="370"/>
      <c r="E545" s="414" t="s">
        <v>550</v>
      </c>
      <c r="F545" s="63">
        <v>18</v>
      </c>
      <c r="G545" s="63"/>
      <c r="H545" s="63">
        <v>15.9</v>
      </c>
      <c r="I545" s="109"/>
    </row>
    <row r="546" spans="1:9" s="110" customFormat="1" ht="25.5" customHeight="1">
      <c r="A546" s="34">
        <f t="shared" si="3"/>
        <v>480</v>
      </c>
      <c r="B546" s="370" t="s">
        <v>564</v>
      </c>
      <c r="C546" s="370"/>
      <c r="D546" s="370"/>
      <c r="E546" s="414" t="s">
        <v>550</v>
      </c>
      <c r="F546" s="63">
        <v>18</v>
      </c>
      <c r="G546" s="63"/>
      <c r="H546" s="63"/>
      <c r="I546" s="109"/>
    </row>
    <row r="547" spans="1:9" s="229" customFormat="1" ht="23.25" customHeight="1">
      <c r="A547" s="34">
        <f t="shared" si="3"/>
        <v>0</v>
      </c>
      <c r="B547" s="370"/>
      <c r="C547" s="370"/>
      <c r="D547" s="370"/>
      <c r="E547" s="323"/>
      <c r="F547" s="63"/>
      <c r="G547" s="63"/>
      <c r="H547" s="63"/>
      <c r="I547" s="228"/>
    </row>
    <row r="548" spans="1:9" s="229" customFormat="1" ht="23.25" customHeight="1">
      <c r="A548" s="34">
        <f t="shared" si="3"/>
        <v>481</v>
      </c>
      <c r="B548" s="370" t="s">
        <v>565</v>
      </c>
      <c r="C548" s="370"/>
      <c r="D548" s="370"/>
      <c r="E548" s="323" t="s">
        <v>18</v>
      </c>
      <c r="F548" s="63">
        <v>59</v>
      </c>
      <c r="G548" s="63">
        <v>50</v>
      </c>
      <c r="H548" s="63">
        <v>48.4</v>
      </c>
      <c r="I548" s="228"/>
    </row>
    <row r="549" spans="1:9" s="110" customFormat="1" ht="23.25" customHeight="1">
      <c r="A549" s="34">
        <f t="shared" si="3"/>
        <v>482</v>
      </c>
      <c r="B549" s="370" t="s">
        <v>566</v>
      </c>
      <c r="C549" s="370"/>
      <c r="D549" s="370"/>
      <c r="E549" s="323" t="s">
        <v>18</v>
      </c>
      <c r="F549" s="63">
        <v>59</v>
      </c>
      <c r="G549" s="63">
        <v>50</v>
      </c>
      <c r="H549" s="63">
        <v>48.4</v>
      </c>
      <c r="I549" s="109"/>
    </row>
    <row r="550" spans="1:9" s="110" customFormat="1" ht="23.25" customHeight="1">
      <c r="A550" s="34">
        <f t="shared" si="3"/>
        <v>483</v>
      </c>
      <c r="B550" s="370" t="s">
        <v>567</v>
      </c>
      <c r="C550" s="370"/>
      <c r="D550" s="415"/>
      <c r="E550" s="323" t="s">
        <v>18</v>
      </c>
      <c r="F550" s="63">
        <v>59</v>
      </c>
      <c r="G550" s="63">
        <v>50</v>
      </c>
      <c r="H550" s="63">
        <v>48.4</v>
      </c>
      <c r="I550" s="109"/>
    </row>
    <row r="551" spans="1:9" s="110" customFormat="1" ht="23.25" customHeight="1">
      <c r="A551" s="34">
        <f t="shared" si="3"/>
        <v>484</v>
      </c>
      <c r="B551" s="370" t="s">
        <v>568</v>
      </c>
      <c r="C551" s="370"/>
      <c r="D551" s="370"/>
      <c r="E551" s="323" t="s">
        <v>18</v>
      </c>
      <c r="F551" s="63">
        <v>59</v>
      </c>
      <c r="G551" s="63">
        <v>50</v>
      </c>
      <c r="H551" s="63">
        <v>48.4</v>
      </c>
      <c r="I551" s="109"/>
    </row>
    <row r="552" spans="1:9" s="110" customFormat="1" ht="23.25" customHeight="1">
      <c r="A552" s="34">
        <f t="shared" si="3"/>
        <v>485</v>
      </c>
      <c r="B552" s="370" t="s">
        <v>569</v>
      </c>
      <c r="C552" s="370"/>
      <c r="D552" s="370"/>
      <c r="E552" s="323" t="s">
        <v>18</v>
      </c>
      <c r="F552" s="63">
        <v>59</v>
      </c>
      <c r="G552" s="63">
        <v>50</v>
      </c>
      <c r="H552" s="63">
        <v>48.4</v>
      </c>
      <c r="I552" s="109"/>
    </row>
    <row r="553" spans="1:9" s="110" customFormat="1" ht="23.25" customHeight="1">
      <c r="A553" s="34">
        <f t="shared" si="3"/>
        <v>486</v>
      </c>
      <c r="B553" s="370" t="s">
        <v>570</v>
      </c>
      <c r="C553" s="370"/>
      <c r="D553" s="370"/>
      <c r="E553" s="323" t="s">
        <v>18</v>
      </c>
      <c r="F553" s="63">
        <v>59</v>
      </c>
      <c r="G553" s="63">
        <v>50</v>
      </c>
      <c r="H553" s="63">
        <v>48.4</v>
      </c>
      <c r="I553" s="109"/>
    </row>
    <row r="554" spans="1:9" s="110" customFormat="1" ht="23.25" customHeight="1">
      <c r="A554" s="34">
        <f t="shared" si="3"/>
        <v>487</v>
      </c>
      <c r="B554" s="370" t="s">
        <v>571</v>
      </c>
      <c r="C554" s="370"/>
      <c r="D554" s="370"/>
      <c r="E554" s="323" t="s">
        <v>18</v>
      </c>
      <c r="F554" s="63">
        <v>59</v>
      </c>
      <c r="G554" s="63">
        <v>50</v>
      </c>
      <c r="H554" s="63">
        <v>48.4</v>
      </c>
      <c r="I554" s="109"/>
    </row>
    <row r="555" spans="1:9" s="110" customFormat="1" ht="23.25" customHeight="1">
      <c r="A555" s="34">
        <f t="shared" si="3"/>
        <v>488</v>
      </c>
      <c r="B555" s="370" t="s">
        <v>572</v>
      </c>
      <c r="C555" s="370"/>
      <c r="D555" s="370"/>
      <c r="E555" s="323" t="s">
        <v>18</v>
      </c>
      <c r="F555" s="63">
        <v>59</v>
      </c>
      <c r="G555" s="63">
        <v>50</v>
      </c>
      <c r="H555" s="63">
        <v>48.4</v>
      </c>
      <c r="I555" s="109"/>
    </row>
    <row r="556" spans="1:9" s="110" customFormat="1" ht="23.25" customHeight="1">
      <c r="A556" s="34">
        <f t="shared" si="3"/>
        <v>489</v>
      </c>
      <c r="B556" s="370" t="s">
        <v>573</v>
      </c>
      <c r="C556" s="370"/>
      <c r="D556" s="370"/>
      <c r="E556" s="323" t="s">
        <v>18</v>
      </c>
      <c r="F556" s="63">
        <v>65</v>
      </c>
      <c r="G556" s="63">
        <v>62</v>
      </c>
      <c r="H556" s="63">
        <v>60.5</v>
      </c>
      <c r="I556" s="109"/>
    </row>
    <row r="557" spans="1:9" s="110" customFormat="1" ht="23.25" customHeight="1">
      <c r="A557" s="34">
        <f t="shared" si="3"/>
        <v>0</v>
      </c>
      <c r="B557" s="370"/>
      <c r="C557" s="370"/>
      <c r="D557" s="370"/>
      <c r="E557" s="323"/>
      <c r="F557" s="63"/>
      <c r="G557" s="63"/>
      <c r="H557" s="63"/>
      <c r="I557" s="109"/>
    </row>
    <row r="558" spans="1:9" s="110" customFormat="1" ht="23.25" customHeight="1">
      <c r="A558" s="34">
        <f t="shared" si="3"/>
        <v>490</v>
      </c>
      <c r="B558" s="370" t="s">
        <v>574</v>
      </c>
      <c r="C558" s="370"/>
      <c r="D558" s="370"/>
      <c r="E558" s="323" t="s">
        <v>18</v>
      </c>
      <c r="F558" s="63">
        <v>45</v>
      </c>
      <c r="G558" s="63">
        <v>42</v>
      </c>
      <c r="H558" s="63"/>
      <c r="I558" s="109"/>
    </row>
    <row r="559" spans="1:9" s="110" customFormat="1" ht="23.25" customHeight="1">
      <c r="A559" s="34">
        <f t="shared" si="3"/>
        <v>491</v>
      </c>
      <c r="B559" s="370" t="s">
        <v>575</v>
      </c>
      <c r="C559" s="370"/>
      <c r="D559" s="370"/>
      <c r="E559" s="323" t="s">
        <v>18</v>
      </c>
      <c r="F559" s="63">
        <v>45</v>
      </c>
      <c r="G559" s="63">
        <v>42</v>
      </c>
      <c r="H559" s="63">
        <v>40.8</v>
      </c>
      <c r="I559" s="109"/>
    </row>
    <row r="560" spans="1:9" s="110" customFormat="1" ht="23.25" customHeight="1">
      <c r="A560" s="34">
        <f t="shared" si="3"/>
        <v>492</v>
      </c>
      <c r="B560" s="370" t="s">
        <v>576</v>
      </c>
      <c r="C560" s="370"/>
      <c r="D560" s="370"/>
      <c r="E560" s="323" t="s">
        <v>18</v>
      </c>
      <c r="F560" s="63">
        <v>45</v>
      </c>
      <c r="G560" s="63">
        <v>42</v>
      </c>
      <c r="H560" s="63"/>
      <c r="I560" s="109"/>
    </row>
    <row r="561" spans="1:9" s="110" customFormat="1" ht="23.25" customHeight="1">
      <c r="A561" s="34">
        <f t="shared" si="3"/>
        <v>493</v>
      </c>
      <c r="B561" s="370" t="s">
        <v>577</v>
      </c>
      <c r="C561" s="370"/>
      <c r="D561" s="370"/>
      <c r="E561" s="323" t="s">
        <v>18</v>
      </c>
      <c r="F561" s="63">
        <v>45</v>
      </c>
      <c r="G561" s="63">
        <v>42</v>
      </c>
      <c r="H561" s="63">
        <v>40.8</v>
      </c>
      <c r="I561" s="109"/>
    </row>
    <row r="562" spans="1:9" s="110" customFormat="1" ht="23.25" customHeight="1">
      <c r="A562" s="34">
        <f t="shared" si="3"/>
        <v>0</v>
      </c>
      <c r="B562" s="370"/>
      <c r="C562" s="370"/>
      <c r="D562" s="370"/>
      <c r="E562" s="323"/>
      <c r="F562" s="63"/>
      <c r="G562" s="63"/>
      <c r="H562" s="63"/>
      <c r="I562" s="109"/>
    </row>
    <row r="563" spans="1:9" s="110" customFormat="1" ht="23.25" customHeight="1">
      <c r="A563" s="34">
        <f t="shared" si="3"/>
        <v>494</v>
      </c>
      <c r="B563" s="370" t="s">
        <v>578</v>
      </c>
      <c r="C563" s="370"/>
      <c r="D563" s="370"/>
      <c r="E563" s="323" t="s">
        <v>18</v>
      </c>
      <c r="F563" s="63">
        <v>15</v>
      </c>
      <c r="G563" s="63"/>
      <c r="H563" s="63">
        <v>13.2</v>
      </c>
      <c r="I563" s="109"/>
    </row>
    <row r="564" spans="1:9" s="110" customFormat="1" ht="23.25" customHeight="1">
      <c r="A564" s="34">
        <f t="shared" si="3"/>
        <v>495</v>
      </c>
      <c r="B564" s="370" t="s">
        <v>579</v>
      </c>
      <c r="C564" s="370"/>
      <c r="D564" s="370"/>
      <c r="E564" s="323" t="s">
        <v>18</v>
      </c>
      <c r="F564" s="63">
        <v>15</v>
      </c>
      <c r="G564" s="63"/>
      <c r="H564" s="63">
        <v>13.2</v>
      </c>
      <c r="I564" s="109"/>
    </row>
    <row r="565" spans="1:9" s="110" customFormat="1" ht="23.25" customHeight="1">
      <c r="A565" s="34">
        <f t="shared" si="3"/>
        <v>496</v>
      </c>
      <c r="B565" s="370" t="s">
        <v>580</v>
      </c>
      <c r="C565" s="370"/>
      <c r="D565" s="370"/>
      <c r="E565" s="323" t="s">
        <v>18</v>
      </c>
      <c r="F565" s="63">
        <v>15</v>
      </c>
      <c r="G565" s="63"/>
      <c r="H565" s="63">
        <v>13.2</v>
      </c>
      <c r="I565" s="109"/>
    </row>
    <row r="566" spans="1:9" s="110" customFormat="1" ht="23.25" customHeight="1">
      <c r="A566" s="34">
        <f t="shared" si="3"/>
        <v>0</v>
      </c>
      <c r="B566" s="370"/>
      <c r="C566" s="370"/>
      <c r="D566" s="370"/>
      <c r="E566" s="323"/>
      <c r="F566" s="63"/>
      <c r="G566" s="63"/>
      <c r="H566" s="63"/>
      <c r="I566" s="109"/>
    </row>
    <row r="567" spans="1:9" s="110" customFormat="1" ht="23.25" customHeight="1">
      <c r="A567" s="34">
        <f t="shared" si="3"/>
        <v>497</v>
      </c>
      <c r="B567" s="370" t="s">
        <v>581</v>
      </c>
      <c r="C567" s="370"/>
      <c r="D567" s="370"/>
      <c r="E567" s="323" t="s">
        <v>18</v>
      </c>
      <c r="F567" s="63">
        <v>78</v>
      </c>
      <c r="G567" s="63"/>
      <c r="H567" s="63">
        <v>70.5</v>
      </c>
      <c r="I567" s="109"/>
    </row>
    <row r="568" spans="1:9" s="110" customFormat="1" ht="23.25" customHeight="1">
      <c r="A568" s="34">
        <f t="shared" si="3"/>
        <v>498</v>
      </c>
      <c r="B568" s="416" t="s">
        <v>582</v>
      </c>
      <c r="C568" s="416"/>
      <c r="D568" s="416"/>
      <c r="E568" s="323" t="s">
        <v>18</v>
      </c>
      <c r="F568" s="63">
        <v>78</v>
      </c>
      <c r="G568" s="63"/>
      <c r="H568" s="63">
        <v>70.5</v>
      </c>
      <c r="I568" s="109"/>
    </row>
    <row r="569" spans="1:9" s="110" customFormat="1" ht="23.25" customHeight="1">
      <c r="A569" s="34">
        <f t="shared" si="3"/>
        <v>499</v>
      </c>
      <c r="B569" s="416" t="s">
        <v>583</v>
      </c>
      <c r="C569" s="416"/>
      <c r="D569" s="416"/>
      <c r="E569" s="323" t="s">
        <v>18</v>
      </c>
      <c r="F569" s="63">
        <v>78</v>
      </c>
      <c r="G569" s="63"/>
      <c r="H569" s="63">
        <v>70.5</v>
      </c>
      <c r="I569" s="109"/>
    </row>
    <row r="570" spans="1:9" s="110" customFormat="1" ht="23.25" customHeight="1">
      <c r="A570" s="34">
        <f t="shared" si="3"/>
        <v>0</v>
      </c>
      <c r="B570" s="416"/>
      <c r="C570" s="416"/>
      <c r="D570" s="416"/>
      <c r="E570" s="323"/>
      <c r="F570" s="63"/>
      <c r="G570" s="63"/>
      <c r="H570" s="63"/>
      <c r="I570" s="109"/>
    </row>
    <row r="571" spans="1:9" s="110" customFormat="1" ht="23.25" customHeight="1" hidden="1">
      <c r="A571" s="34">
        <f aca="true" t="shared" si="4" ref="A571:A575">IF(F571&lt;&gt;"",MAX(A$1:A570)+1,"")</f>
        <v>0</v>
      </c>
      <c r="B571" s="417"/>
      <c r="C571" s="418"/>
      <c r="D571" s="419"/>
      <c r="E571" s="420"/>
      <c r="F571" s="301"/>
      <c r="G571" s="296"/>
      <c r="H571" s="75"/>
      <c r="I571" s="109"/>
    </row>
    <row r="572" spans="1:9" s="110" customFormat="1" ht="23.25" customHeight="1" hidden="1">
      <c r="A572" s="34">
        <f t="shared" si="4"/>
        <v>500</v>
      </c>
      <c r="B572" s="421" t="s">
        <v>584</v>
      </c>
      <c r="C572" s="370"/>
      <c r="D572" s="371"/>
      <c r="E572" s="368" t="s">
        <v>585</v>
      </c>
      <c r="F572" s="63">
        <v>86</v>
      </c>
      <c r="G572" s="59"/>
      <c r="H572" s="43"/>
      <c r="I572" s="109"/>
    </row>
    <row r="573" spans="1:9" s="110" customFormat="1" ht="23.25" customHeight="1" hidden="1">
      <c r="A573" s="34">
        <f t="shared" si="4"/>
        <v>501</v>
      </c>
      <c r="B573" s="421" t="s">
        <v>586</v>
      </c>
      <c r="C573" s="370"/>
      <c r="D573" s="371"/>
      <c r="E573" s="368" t="s">
        <v>585</v>
      </c>
      <c r="F573" s="63">
        <v>86</v>
      </c>
      <c r="G573" s="59"/>
      <c r="H573" s="43"/>
      <c r="I573" s="109"/>
    </row>
    <row r="574" spans="1:9" s="110" customFormat="1" ht="23.25" customHeight="1" hidden="1">
      <c r="A574" s="34">
        <f t="shared" si="4"/>
        <v>502</v>
      </c>
      <c r="B574" s="421" t="s">
        <v>587</v>
      </c>
      <c r="C574" s="370"/>
      <c r="D574" s="371"/>
      <c r="E574" s="368" t="s">
        <v>585</v>
      </c>
      <c r="F574" s="63">
        <v>86</v>
      </c>
      <c r="G574" s="59"/>
      <c r="H574" s="43"/>
      <c r="I574" s="109"/>
    </row>
    <row r="575" spans="1:9" s="110" customFormat="1" ht="23.25" customHeight="1" hidden="1">
      <c r="A575" s="34">
        <f t="shared" si="4"/>
        <v>503</v>
      </c>
      <c r="B575" s="421" t="s">
        <v>588</v>
      </c>
      <c r="C575" s="370"/>
      <c r="D575" s="371"/>
      <c r="E575" s="368" t="s">
        <v>585</v>
      </c>
      <c r="F575" s="63">
        <v>86</v>
      </c>
      <c r="G575" s="59"/>
      <c r="H575" s="43"/>
      <c r="I575" s="109"/>
    </row>
    <row r="576" spans="1:10" s="110" customFormat="1" ht="23.25" customHeight="1">
      <c r="A576" s="34">
        <f aca="true" t="shared" si="5" ref="A576:A615">IF(F576&lt;&gt;"",MAX(A$1:A575)+1," ")</f>
        <v>0</v>
      </c>
      <c r="B576" s="422"/>
      <c r="C576" s="422"/>
      <c r="D576" s="423" t="s">
        <v>589</v>
      </c>
      <c r="E576" s="291"/>
      <c r="F576" s="63"/>
      <c r="G576" s="424"/>
      <c r="H576" s="425"/>
      <c r="I576" s="109"/>
      <c r="J576" s="426"/>
    </row>
    <row r="577" spans="1:10" s="110" customFormat="1" ht="23.25" customHeight="1">
      <c r="A577" s="34">
        <f t="shared" si="5"/>
        <v>504</v>
      </c>
      <c r="B577" s="427" t="s">
        <v>590</v>
      </c>
      <c r="C577" s="427"/>
      <c r="D577" s="428"/>
      <c r="E577" s="429" t="s">
        <v>465</v>
      </c>
      <c r="F577" s="301">
        <v>45</v>
      </c>
      <c r="G577" s="63">
        <v>42</v>
      </c>
      <c r="H577" s="430">
        <v>40.5</v>
      </c>
      <c r="I577" s="109"/>
      <c r="J577" s="426"/>
    </row>
    <row r="578" spans="1:10" s="110" customFormat="1" ht="23.25" customHeight="1">
      <c r="A578" s="34">
        <f t="shared" si="5"/>
        <v>505</v>
      </c>
      <c r="B578" s="427" t="s">
        <v>591</v>
      </c>
      <c r="C578" s="427"/>
      <c r="D578" s="428"/>
      <c r="E578" s="429" t="s">
        <v>18</v>
      </c>
      <c r="F578" s="301">
        <v>19</v>
      </c>
      <c r="G578" s="63"/>
      <c r="H578" s="430">
        <v>17.5</v>
      </c>
      <c r="I578" s="109"/>
      <c r="J578" s="426"/>
    </row>
    <row r="579" spans="1:10" s="110" customFormat="1" ht="23.25" customHeight="1">
      <c r="A579" s="34">
        <f t="shared" si="5"/>
        <v>506</v>
      </c>
      <c r="B579" s="427" t="s">
        <v>592</v>
      </c>
      <c r="C579" s="427"/>
      <c r="D579" s="428"/>
      <c r="E579" s="429"/>
      <c r="F579" s="301">
        <v>38</v>
      </c>
      <c r="G579" s="63"/>
      <c r="H579" s="430"/>
      <c r="I579" s="109"/>
      <c r="J579" s="426"/>
    </row>
    <row r="580" spans="1:10" s="110" customFormat="1" ht="23.25" customHeight="1">
      <c r="A580" s="34">
        <f t="shared" si="5"/>
        <v>507</v>
      </c>
      <c r="B580" s="427" t="s">
        <v>593</v>
      </c>
      <c r="C580" s="427"/>
      <c r="D580" s="428"/>
      <c r="E580" s="431" t="s">
        <v>18</v>
      </c>
      <c r="F580" s="63">
        <v>50</v>
      </c>
      <c r="G580" s="63">
        <v>45</v>
      </c>
      <c r="H580" s="430">
        <v>43.9</v>
      </c>
      <c r="I580" s="109"/>
      <c r="J580" s="426"/>
    </row>
    <row r="581" spans="1:10" s="110" customFormat="1" ht="23.25" customHeight="1">
      <c r="A581" s="34">
        <f t="shared" si="5"/>
        <v>508</v>
      </c>
      <c r="B581" s="427" t="s">
        <v>594</v>
      </c>
      <c r="C581" s="427"/>
      <c r="D581" s="428"/>
      <c r="E581" s="432" t="s">
        <v>18</v>
      </c>
      <c r="F581" s="63">
        <v>50</v>
      </c>
      <c r="G581" s="63">
        <v>43</v>
      </c>
      <c r="H581" s="430">
        <v>41.9</v>
      </c>
      <c r="I581" s="109"/>
      <c r="J581" s="426"/>
    </row>
    <row r="582" spans="1:9" s="110" customFormat="1" ht="23.25" customHeight="1">
      <c r="A582" s="34">
        <f t="shared" si="5"/>
        <v>509</v>
      </c>
      <c r="B582" s="433" t="s">
        <v>595</v>
      </c>
      <c r="C582" s="370"/>
      <c r="D582" s="434"/>
      <c r="E582" s="432" t="s">
        <v>18</v>
      </c>
      <c r="F582" s="55">
        <v>14</v>
      </c>
      <c r="G582" s="63">
        <v>13</v>
      </c>
      <c r="H582" s="435">
        <v>12.4</v>
      </c>
      <c r="I582" s="109"/>
    </row>
    <row r="583" spans="1:9" s="110" customFormat="1" ht="23.25" customHeight="1">
      <c r="A583" s="34">
        <f t="shared" si="5"/>
        <v>510</v>
      </c>
      <c r="B583" s="433" t="s">
        <v>596</v>
      </c>
      <c r="C583" s="370"/>
      <c r="D583" s="434"/>
      <c r="E583" s="432" t="s">
        <v>18</v>
      </c>
      <c r="F583" s="55">
        <v>14</v>
      </c>
      <c r="G583" s="63">
        <v>13</v>
      </c>
      <c r="H583" s="435">
        <v>12.4</v>
      </c>
      <c r="I583" s="109"/>
    </row>
    <row r="584" spans="1:9" s="110" customFormat="1" ht="23.25" customHeight="1">
      <c r="A584" s="34">
        <f t="shared" si="5"/>
        <v>511</v>
      </c>
      <c r="B584" s="433" t="s">
        <v>597</v>
      </c>
      <c r="C584" s="370"/>
      <c r="D584" s="434"/>
      <c r="E584" s="432" t="s">
        <v>18</v>
      </c>
      <c r="F584" s="55">
        <v>9</v>
      </c>
      <c r="G584" s="63">
        <v>8.5</v>
      </c>
      <c r="H584" s="435">
        <v>7.8</v>
      </c>
      <c r="I584" s="109"/>
    </row>
    <row r="585" spans="1:9" s="110" customFormat="1" ht="23.25" customHeight="1">
      <c r="A585" s="34">
        <f t="shared" si="5"/>
        <v>512</v>
      </c>
      <c r="B585" s="436" t="s">
        <v>598</v>
      </c>
      <c r="C585" s="436"/>
      <c r="D585" s="436"/>
      <c r="E585" s="437" t="s">
        <v>599</v>
      </c>
      <c r="F585" s="55">
        <v>140</v>
      </c>
      <c r="G585" s="63">
        <v>129</v>
      </c>
      <c r="H585" s="435">
        <v>127.7</v>
      </c>
      <c r="I585" s="109"/>
    </row>
    <row r="586" spans="1:9" s="110" customFormat="1" ht="23.25" customHeight="1">
      <c r="A586" s="34">
        <f t="shared" si="5"/>
        <v>513</v>
      </c>
      <c r="B586" s="436" t="s">
        <v>600</v>
      </c>
      <c r="C586" s="436"/>
      <c r="D586" s="436"/>
      <c r="E586" s="437" t="s">
        <v>599</v>
      </c>
      <c r="F586" s="55">
        <v>80</v>
      </c>
      <c r="G586" s="63">
        <v>73</v>
      </c>
      <c r="H586" s="435">
        <v>70.7</v>
      </c>
      <c r="I586" s="109"/>
    </row>
    <row r="587" spans="1:9" s="110" customFormat="1" ht="23.25" customHeight="1">
      <c r="A587" s="34">
        <f t="shared" si="5"/>
        <v>514</v>
      </c>
      <c r="B587" s="438" t="s">
        <v>601</v>
      </c>
      <c r="C587" s="416"/>
      <c r="D587" s="439"/>
      <c r="E587" s="437" t="s">
        <v>599</v>
      </c>
      <c r="F587" s="440">
        <v>119</v>
      </c>
      <c r="G587" s="126">
        <v>115</v>
      </c>
      <c r="H587" s="441">
        <v>105.5</v>
      </c>
      <c r="I587" s="109"/>
    </row>
    <row r="588" spans="1:9" s="110" customFormat="1" ht="23.25" customHeight="1">
      <c r="A588" s="34">
        <f t="shared" si="5"/>
        <v>515</v>
      </c>
      <c r="B588" s="442" t="s">
        <v>602</v>
      </c>
      <c r="C588" s="416"/>
      <c r="D588" s="443"/>
      <c r="E588" s="437" t="s">
        <v>599</v>
      </c>
      <c r="F588" s="440">
        <v>65</v>
      </c>
      <c r="G588" s="126">
        <v>60</v>
      </c>
      <c r="H588" s="441">
        <v>58.6</v>
      </c>
      <c r="I588" s="109"/>
    </row>
    <row r="589" spans="1:9" s="110" customFormat="1" ht="23.25" customHeight="1">
      <c r="A589" s="34">
        <f t="shared" si="5"/>
        <v>516</v>
      </c>
      <c r="B589" s="442" t="s">
        <v>603</v>
      </c>
      <c r="C589" s="416"/>
      <c r="D589" s="439"/>
      <c r="E589" s="437" t="s">
        <v>18</v>
      </c>
      <c r="F589" s="55">
        <v>20</v>
      </c>
      <c r="G589" s="63">
        <v>18</v>
      </c>
      <c r="H589" s="435">
        <v>16.9</v>
      </c>
      <c r="I589" s="109"/>
    </row>
    <row r="590" spans="1:9" s="110" customFormat="1" ht="23.25" customHeight="1">
      <c r="A590" s="34">
        <f t="shared" si="5"/>
        <v>517</v>
      </c>
      <c r="B590" s="433" t="s">
        <v>604</v>
      </c>
      <c r="C590" s="370"/>
      <c r="D590" s="434"/>
      <c r="E590" s="444" t="s">
        <v>18</v>
      </c>
      <c r="F590" s="55">
        <v>18</v>
      </c>
      <c r="G590" s="63">
        <v>21</v>
      </c>
      <c r="H590" s="435">
        <v>16.9</v>
      </c>
      <c r="I590" s="109"/>
    </row>
    <row r="591" spans="1:9" s="110" customFormat="1" ht="23.25" customHeight="1">
      <c r="A591" s="34">
        <f t="shared" si="5"/>
        <v>518</v>
      </c>
      <c r="B591" s="445" t="s">
        <v>605</v>
      </c>
      <c r="C591" s="446"/>
      <c r="D591" s="447"/>
      <c r="E591" s="448" t="s">
        <v>606</v>
      </c>
      <c r="F591" s="449">
        <v>25</v>
      </c>
      <c r="G591" s="450">
        <v>21</v>
      </c>
      <c r="H591" s="451">
        <v>17.99</v>
      </c>
      <c r="I591" s="109"/>
    </row>
    <row r="592" spans="1:9" s="110" customFormat="1" ht="23.25" customHeight="1">
      <c r="A592" s="34">
        <f t="shared" si="5"/>
        <v>519</v>
      </c>
      <c r="B592" s="433" t="s">
        <v>607</v>
      </c>
      <c r="C592" s="370"/>
      <c r="D592" s="434"/>
      <c r="E592" s="444" t="s">
        <v>18</v>
      </c>
      <c r="F592" s="55">
        <v>27</v>
      </c>
      <c r="G592" s="63">
        <v>26</v>
      </c>
      <c r="H592" s="435">
        <v>24.9</v>
      </c>
      <c r="I592" s="109"/>
    </row>
    <row r="593" spans="1:9" s="110" customFormat="1" ht="23.25" customHeight="1">
      <c r="A593" s="34">
        <f t="shared" si="5"/>
        <v>520</v>
      </c>
      <c r="B593" s="433" t="s">
        <v>608</v>
      </c>
      <c r="C593" s="370"/>
      <c r="D593" s="434"/>
      <c r="E593" s="444" t="s">
        <v>18</v>
      </c>
      <c r="F593" s="55">
        <v>27</v>
      </c>
      <c r="G593" s="63">
        <v>26</v>
      </c>
      <c r="H593" s="435">
        <v>24.9</v>
      </c>
      <c r="I593" s="109"/>
    </row>
    <row r="594" spans="1:9" s="110" customFormat="1" ht="23.25" customHeight="1">
      <c r="A594" s="34">
        <f t="shared" si="5"/>
        <v>521</v>
      </c>
      <c r="B594" s="433" t="s">
        <v>609</v>
      </c>
      <c r="C594" s="370"/>
      <c r="D594" s="434"/>
      <c r="E594" s="444" t="s">
        <v>18</v>
      </c>
      <c r="F594" s="55">
        <v>27</v>
      </c>
      <c r="G594" s="63">
        <v>26</v>
      </c>
      <c r="H594" s="435">
        <v>24.9</v>
      </c>
      <c r="I594" s="109"/>
    </row>
    <row r="595" spans="1:9" s="110" customFormat="1" ht="23.25" customHeight="1">
      <c r="A595" s="34">
        <f t="shared" si="5"/>
        <v>522</v>
      </c>
      <c r="B595" s="433" t="s">
        <v>610</v>
      </c>
      <c r="C595" s="370"/>
      <c r="D595" s="434"/>
      <c r="E595" s="444" t="s">
        <v>18</v>
      </c>
      <c r="F595" s="55">
        <v>40</v>
      </c>
      <c r="G595" s="63">
        <v>38</v>
      </c>
      <c r="H595" s="435">
        <v>33.9</v>
      </c>
      <c r="I595" s="109"/>
    </row>
    <row r="596" spans="1:9" s="110" customFormat="1" ht="23.25" customHeight="1">
      <c r="A596" s="34">
        <f t="shared" si="5"/>
        <v>523</v>
      </c>
      <c r="B596" s="433" t="s">
        <v>611</v>
      </c>
      <c r="C596" s="370"/>
      <c r="D596" s="434"/>
      <c r="E596" s="444" t="s">
        <v>18</v>
      </c>
      <c r="F596" s="55">
        <v>50</v>
      </c>
      <c r="G596" s="63">
        <v>45</v>
      </c>
      <c r="H596" s="435">
        <v>35.9</v>
      </c>
      <c r="I596" s="109"/>
    </row>
    <row r="597" spans="1:9" s="110" customFormat="1" ht="23.25" customHeight="1">
      <c r="A597" s="34">
        <f t="shared" si="5"/>
        <v>524</v>
      </c>
      <c r="B597" s="433" t="s">
        <v>612</v>
      </c>
      <c r="C597" s="370"/>
      <c r="D597" s="434"/>
      <c r="E597" s="444" t="s">
        <v>18</v>
      </c>
      <c r="F597" s="55">
        <v>49</v>
      </c>
      <c r="G597" s="63">
        <v>45</v>
      </c>
      <c r="H597" s="435">
        <v>42.9</v>
      </c>
      <c r="I597" s="109"/>
    </row>
    <row r="598" spans="1:9" s="110" customFormat="1" ht="23.25" customHeight="1">
      <c r="A598" s="34">
        <f t="shared" si="5"/>
        <v>525</v>
      </c>
      <c r="B598" s="433" t="s">
        <v>613</v>
      </c>
      <c r="C598" s="370"/>
      <c r="D598" s="434"/>
      <c r="E598" s="444" t="s">
        <v>18</v>
      </c>
      <c r="F598" s="55">
        <v>25</v>
      </c>
      <c r="G598" s="63">
        <v>24</v>
      </c>
      <c r="H598" s="435">
        <v>22.9</v>
      </c>
      <c r="I598" s="109"/>
    </row>
    <row r="599" spans="1:9" s="110" customFormat="1" ht="23.25" customHeight="1">
      <c r="A599" s="34">
        <f t="shared" si="5"/>
        <v>526</v>
      </c>
      <c r="B599" s="433" t="s">
        <v>614</v>
      </c>
      <c r="C599" s="370"/>
      <c r="D599" s="434"/>
      <c r="E599" s="444" t="s">
        <v>18</v>
      </c>
      <c r="F599" s="55">
        <v>55</v>
      </c>
      <c r="G599" s="63">
        <v>50</v>
      </c>
      <c r="H599" s="435">
        <v>47.5</v>
      </c>
      <c r="I599" s="109"/>
    </row>
    <row r="600" spans="1:9" s="110" customFormat="1" ht="23.25" customHeight="1">
      <c r="A600" s="34">
        <f t="shared" si="5"/>
        <v>527</v>
      </c>
      <c r="B600" s="433" t="s">
        <v>615</v>
      </c>
      <c r="C600" s="370"/>
      <c r="D600" s="434"/>
      <c r="E600" s="444" t="s">
        <v>18</v>
      </c>
      <c r="F600" s="55">
        <v>28</v>
      </c>
      <c r="G600" s="63">
        <v>26</v>
      </c>
      <c r="H600" s="435">
        <v>24.6</v>
      </c>
      <c r="I600" s="109"/>
    </row>
    <row r="601" spans="1:9" s="110" customFormat="1" ht="23.25" customHeight="1">
      <c r="A601" s="34">
        <f t="shared" si="5"/>
        <v>528</v>
      </c>
      <c r="B601" s="445" t="s">
        <v>616</v>
      </c>
      <c r="C601" s="446"/>
      <c r="D601" s="447"/>
      <c r="E601" s="448" t="s">
        <v>248</v>
      </c>
      <c r="F601" s="449">
        <v>45</v>
      </c>
      <c r="G601" s="450">
        <v>53</v>
      </c>
      <c r="H601" s="451">
        <v>41.8</v>
      </c>
      <c r="I601" s="109"/>
    </row>
    <row r="602" spans="1:9" s="110" customFormat="1" ht="23.25" customHeight="1">
      <c r="A602" s="34">
        <f t="shared" si="5"/>
        <v>529</v>
      </c>
      <c r="B602" s="445" t="s">
        <v>617</v>
      </c>
      <c r="C602" s="446"/>
      <c r="D602" s="447"/>
      <c r="E602" s="448" t="s">
        <v>248</v>
      </c>
      <c r="F602" s="449">
        <v>50</v>
      </c>
      <c r="G602" s="450">
        <v>48</v>
      </c>
      <c r="H602" s="451">
        <v>44.9</v>
      </c>
      <c r="I602" s="109"/>
    </row>
    <row r="603" spans="1:9" s="110" customFormat="1" ht="23.25" customHeight="1">
      <c r="A603" s="34">
        <f t="shared" si="5"/>
        <v>530</v>
      </c>
      <c r="B603" s="452" t="s">
        <v>618</v>
      </c>
      <c r="C603" s="452"/>
      <c r="D603" s="452"/>
      <c r="E603" s="453" t="s">
        <v>619</v>
      </c>
      <c r="F603" s="454">
        <v>49</v>
      </c>
      <c r="G603" s="455">
        <v>46</v>
      </c>
      <c r="H603" s="456">
        <v>44.9</v>
      </c>
      <c r="I603" s="109"/>
    </row>
    <row r="604" spans="1:9" s="110" customFormat="1" ht="23.25" customHeight="1">
      <c r="A604" s="34">
        <f t="shared" si="5"/>
        <v>531</v>
      </c>
      <c r="B604" s="457" t="s">
        <v>620</v>
      </c>
      <c r="C604" s="457"/>
      <c r="D604" s="457"/>
      <c r="E604" s="458" t="s">
        <v>374</v>
      </c>
      <c r="F604" s="459">
        <v>65</v>
      </c>
      <c r="G604" s="460">
        <v>60</v>
      </c>
      <c r="H604" s="461">
        <v>55.6</v>
      </c>
      <c r="I604" s="109"/>
    </row>
    <row r="605" spans="1:9" s="110" customFormat="1" ht="23.25" customHeight="1">
      <c r="A605" s="34">
        <f t="shared" si="5"/>
        <v>532</v>
      </c>
      <c r="B605" s="457" t="s">
        <v>621</v>
      </c>
      <c r="C605" s="457"/>
      <c r="D605" s="457"/>
      <c r="E605" s="458" t="s">
        <v>374</v>
      </c>
      <c r="F605" s="459">
        <v>65</v>
      </c>
      <c r="G605" s="460">
        <v>60</v>
      </c>
      <c r="H605" s="461">
        <v>55.6</v>
      </c>
      <c r="I605" s="109"/>
    </row>
    <row r="606" spans="1:9" s="110" customFormat="1" ht="24" customHeight="1">
      <c r="A606" s="34">
        <f t="shared" si="5"/>
        <v>533</v>
      </c>
      <c r="B606" s="457" t="s">
        <v>622</v>
      </c>
      <c r="C606" s="457"/>
      <c r="D606" s="457"/>
      <c r="E606" s="458" t="s">
        <v>374</v>
      </c>
      <c r="F606" s="459">
        <v>55</v>
      </c>
      <c r="G606" s="460">
        <v>52</v>
      </c>
      <c r="H606" s="461"/>
      <c r="I606" s="109"/>
    </row>
    <row r="607" spans="1:9" s="110" customFormat="1" ht="24" customHeight="1">
      <c r="A607" s="34">
        <f t="shared" si="5"/>
        <v>534</v>
      </c>
      <c r="B607" s="457" t="s">
        <v>623</v>
      </c>
      <c r="C607" s="457"/>
      <c r="D607" s="457"/>
      <c r="E607" s="458" t="s">
        <v>374</v>
      </c>
      <c r="F607" s="459">
        <v>55</v>
      </c>
      <c r="G607" s="460">
        <v>52</v>
      </c>
      <c r="H607" s="461"/>
      <c r="I607" s="109"/>
    </row>
    <row r="608" spans="1:9" s="139" customFormat="1" ht="23.25" customHeight="1">
      <c r="A608" s="34">
        <f t="shared" si="5"/>
        <v>535</v>
      </c>
      <c r="B608" s="462" t="s">
        <v>624</v>
      </c>
      <c r="C608" s="462"/>
      <c r="D608" s="462"/>
      <c r="E608" s="453" t="s">
        <v>619</v>
      </c>
      <c r="F608" s="454">
        <v>60</v>
      </c>
      <c r="G608" s="455">
        <v>55</v>
      </c>
      <c r="H608" s="456">
        <v>53.9</v>
      </c>
      <c r="I608" s="138"/>
    </row>
    <row r="609" spans="1:9" s="139" customFormat="1" ht="23.25" customHeight="1">
      <c r="A609" s="34">
        <f t="shared" si="5"/>
        <v>536</v>
      </c>
      <c r="B609" s="56" t="s">
        <v>625</v>
      </c>
      <c r="C609" s="56"/>
      <c r="D609" s="56"/>
      <c r="E609" s="130" t="s">
        <v>626</v>
      </c>
      <c r="F609" s="55">
        <v>40</v>
      </c>
      <c r="G609" s="63">
        <v>35</v>
      </c>
      <c r="H609" s="435">
        <v>33.8</v>
      </c>
      <c r="I609" s="138"/>
    </row>
    <row r="610" spans="1:9" s="139" customFormat="1" ht="23.25" customHeight="1">
      <c r="A610" s="34">
        <f t="shared" si="5"/>
        <v>537</v>
      </c>
      <c r="B610" s="201" t="s">
        <v>627</v>
      </c>
      <c r="C610" s="201"/>
      <c r="D610" s="201"/>
      <c r="E610" s="130" t="s">
        <v>626</v>
      </c>
      <c r="F610" s="55">
        <v>35</v>
      </c>
      <c r="G610" s="63"/>
      <c r="H610" s="435"/>
      <c r="I610" s="138"/>
    </row>
    <row r="611" spans="1:9" s="139" customFormat="1" ht="23.25" customHeight="1">
      <c r="A611" s="34">
        <f t="shared" si="5"/>
        <v>538</v>
      </c>
      <c r="B611" s="463" t="s">
        <v>628</v>
      </c>
      <c r="C611" s="463"/>
      <c r="D611" s="463"/>
      <c r="E611" s="130" t="s">
        <v>626</v>
      </c>
      <c r="F611" s="55">
        <v>35</v>
      </c>
      <c r="G611" s="63">
        <v>30</v>
      </c>
      <c r="H611" s="435">
        <v>26.9</v>
      </c>
      <c r="I611" s="138"/>
    </row>
    <row r="612" spans="1:9" s="139" customFormat="1" ht="23.25" customHeight="1">
      <c r="A612" s="34">
        <f t="shared" si="5"/>
        <v>539</v>
      </c>
      <c r="B612" s="464" t="s">
        <v>625</v>
      </c>
      <c r="C612" s="464"/>
      <c r="D612" s="464"/>
      <c r="E612" s="345" t="s">
        <v>629</v>
      </c>
      <c r="F612" s="55">
        <v>45</v>
      </c>
      <c r="G612" s="63">
        <v>39</v>
      </c>
      <c r="H612" s="435">
        <v>36.9</v>
      </c>
      <c r="I612" s="138"/>
    </row>
    <row r="613" spans="1:9" s="110" customFormat="1" ht="23.25" customHeight="1">
      <c r="A613" s="34">
        <f t="shared" si="5"/>
        <v>540</v>
      </c>
      <c r="B613" s="464" t="s">
        <v>630</v>
      </c>
      <c r="C613" s="464"/>
      <c r="D613" s="464"/>
      <c r="E613" s="345" t="s">
        <v>629</v>
      </c>
      <c r="F613" s="55">
        <v>37</v>
      </c>
      <c r="G613" s="63">
        <v>35</v>
      </c>
      <c r="H613" s="435">
        <v>33.4</v>
      </c>
      <c r="I613" s="109"/>
    </row>
    <row r="614" spans="1:9" s="110" customFormat="1" ht="23.25" customHeight="1">
      <c r="A614" s="34">
        <f t="shared" si="5"/>
        <v>541</v>
      </c>
      <c r="B614" s="464" t="s">
        <v>631</v>
      </c>
      <c r="C614" s="464"/>
      <c r="D614" s="464"/>
      <c r="E614" s="345" t="s">
        <v>629</v>
      </c>
      <c r="F614" s="55">
        <v>50</v>
      </c>
      <c r="G614" s="63"/>
      <c r="H614" s="435"/>
      <c r="I614" s="109"/>
    </row>
    <row r="615" spans="1:9" s="110" customFormat="1" ht="23.25" customHeight="1">
      <c r="A615" s="34">
        <f t="shared" si="5"/>
        <v>542</v>
      </c>
      <c r="B615" s="465" t="s">
        <v>632</v>
      </c>
      <c r="C615" s="465"/>
      <c r="D615" s="465"/>
      <c r="E615" s="466" t="s">
        <v>629</v>
      </c>
      <c r="F615" s="55">
        <v>30</v>
      </c>
      <c r="G615" s="63"/>
      <c r="H615" s="435"/>
      <c r="I615" s="109"/>
    </row>
    <row r="616" spans="1:8" ht="22.5" customHeight="1">
      <c r="A616" s="467"/>
      <c r="B616" s="468"/>
      <c r="C616" s="468"/>
      <c r="D616" s="7" t="s">
        <v>633</v>
      </c>
      <c r="E616" s="7"/>
      <c r="F616" s="7"/>
      <c r="G616" s="468"/>
      <c r="H616" s="469"/>
    </row>
    <row r="617" spans="2:8" ht="22.5" customHeight="1">
      <c r="B617" s="468"/>
      <c r="C617" s="468"/>
      <c r="D617" s="7" t="s">
        <v>634</v>
      </c>
      <c r="E617" s="7"/>
      <c r="F617" s="7"/>
      <c r="G617" s="468"/>
      <c r="H617" s="469"/>
    </row>
  </sheetData>
  <sheetProtection selectLockedCells="1" selectUnlockedCells="1"/>
  <mergeCells count="247">
    <mergeCell ref="A1:G1"/>
    <mergeCell ref="A2:G2"/>
    <mergeCell ref="A4:G4"/>
    <mergeCell ref="A5:H5"/>
    <mergeCell ref="A13:H13"/>
    <mergeCell ref="B14:D14"/>
    <mergeCell ref="B15:D15"/>
    <mergeCell ref="B16:D16"/>
    <mergeCell ref="B18:H18"/>
    <mergeCell ref="B19:D19"/>
    <mergeCell ref="B22:D22"/>
    <mergeCell ref="B23:D23"/>
    <mergeCell ref="B24:D24"/>
    <mergeCell ref="B25:D25"/>
    <mergeCell ref="B27:D27"/>
    <mergeCell ref="B28:D28"/>
    <mergeCell ref="B29:D29"/>
    <mergeCell ref="D30:E30"/>
    <mergeCell ref="B44:D44"/>
    <mergeCell ref="B56:D56"/>
    <mergeCell ref="B57:D57"/>
    <mergeCell ref="B58:D58"/>
    <mergeCell ref="B59:D59"/>
    <mergeCell ref="B60:D60"/>
    <mergeCell ref="B61:D61"/>
    <mergeCell ref="B62:D62"/>
    <mergeCell ref="B63:D63"/>
    <mergeCell ref="B67:D67"/>
    <mergeCell ref="B68:D68"/>
    <mergeCell ref="D69:F69"/>
    <mergeCell ref="B71:D71"/>
    <mergeCell ref="B72:D72"/>
    <mergeCell ref="B73:D73"/>
    <mergeCell ref="B74:D74"/>
    <mergeCell ref="B75:D75"/>
    <mergeCell ref="B76:D76"/>
    <mergeCell ref="B77:D77"/>
    <mergeCell ref="B78:D78"/>
    <mergeCell ref="B80:D80"/>
    <mergeCell ref="B81:D81"/>
    <mergeCell ref="B82:D82"/>
    <mergeCell ref="B83:D83"/>
    <mergeCell ref="B86:D86"/>
    <mergeCell ref="B87:D87"/>
    <mergeCell ref="B88:D88"/>
    <mergeCell ref="B89:D89"/>
    <mergeCell ref="B90:D90"/>
    <mergeCell ref="B91:D91"/>
    <mergeCell ref="B92:D92"/>
    <mergeCell ref="B93:D93"/>
    <mergeCell ref="B98:D98"/>
    <mergeCell ref="B99:D99"/>
    <mergeCell ref="B100:D100"/>
    <mergeCell ref="B101:D101"/>
    <mergeCell ref="B102:D102"/>
    <mergeCell ref="B103:D103"/>
    <mergeCell ref="B104:D104"/>
    <mergeCell ref="B105:H105"/>
    <mergeCell ref="B106:H106"/>
    <mergeCell ref="B107:D107"/>
    <mergeCell ref="B112:D112"/>
    <mergeCell ref="B113:D113"/>
    <mergeCell ref="B114:D114"/>
    <mergeCell ref="B115:D115"/>
    <mergeCell ref="B116:D116"/>
    <mergeCell ref="B117:D117"/>
    <mergeCell ref="B118:D118"/>
    <mergeCell ref="B120:D120"/>
    <mergeCell ref="B121:D121"/>
    <mergeCell ref="B122:D122"/>
    <mergeCell ref="B125:D125"/>
    <mergeCell ref="B127:D127"/>
    <mergeCell ref="B131:D131"/>
    <mergeCell ref="B140:D140"/>
    <mergeCell ref="B141:D141"/>
    <mergeCell ref="B142:D142"/>
    <mergeCell ref="B143:D143"/>
    <mergeCell ref="B164:D164"/>
    <mergeCell ref="B172:D172"/>
    <mergeCell ref="B173:H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G187"/>
    <mergeCell ref="B188:D188"/>
    <mergeCell ref="B189:D189"/>
    <mergeCell ref="B190:D190"/>
    <mergeCell ref="B191:D191"/>
    <mergeCell ref="B195:D195"/>
    <mergeCell ref="B198:D198"/>
    <mergeCell ref="B206:H206"/>
    <mergeCell ref="B233:D233"/>
    <mergeCell ref="B255:D255"/>
    <mergeCell ref="B280:E280"/>
    <mergeCell ref="B281:D281"/>
    <mergeCell ref="B296:H296"/>
    <mergeCell ref="B297:H297"/>
    <mergeCell ref="B300:D300"/>
    <mergeCell ref="B301:D301"/>
    <mergeCell ref="B302:D302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33:D333"/>
    <mergeCell ref="B334:D334"/>
    <mergeCell ref="B337:D337"/>
    <mergeCell ref="B338:D338"/>
    <mergeCell ref="B340:H340"/>
    <mergeCell ref="B344:I344"/>
    <mergeCell ref="B345:D345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1:D361"/>
    <mergeCell ref="B362:D362"/>
    <mergeCell ref="B363:D363"/>
    <mergeCell ref="B365:D365"/>
    <mergeCell ref="B366:D366"/>
    <mergeCell ref="B367:D367"/>
    <mergeCell ref="B368:D368"/>
    <mergeCell ref="B369:D369"/>
    <mergeCell ref="B370:D370"/>
    <mergeCell ref="B373:I373"/>
    <mergeCell ref="B374:D374"/>
    <mergeCell ref="B375:D375"/>
    <mergeCell ref="B377:D377"/>
    <mergeCell ref="B378:D378"/>
    <mergeCell ref="B379:D379"/>
    <mergeCell ref="B380:D380"/>
    <mergeCell ref="B381:D381"/>
    <mergeCell ref="B382:D382"/>
    <mergeCell ref="B385:D385"/>
    <mergeCell ref="B386:D386"/>
    <mergeCell ref="B387:D387"/>
    <mergeCell ref="B388:D388"/>
    <mergeCell ref="B390:D390"/>
    <mergeCell ref="B391:D391"/>
    <mergeCell ref="B392:D392"/>
    <mergeCell ref="B393:H393"/>
    <mergeCell ref="B399:H399"/>
    <mergeCell ref="B400:D400"/>
    <mergeCell ref="B401:D401"/>
    <mergeCell ref="B402:D402"/>
    <mergeCell ref="B406:I406"/>
    <mergeCell ref="B412:D412"/>
    <mergeCell ref="B416:D416"/>
    <mergeCell ref="B417:D417"/>
    <mergeCell ref="B419:D419"/>
    <mergeCell ref="B423:I423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D434:E434"/>
    <mergeCell ref="B435:H435"/>
    <mergeCell ref="B446:D446"/>
    <mergeCell ref="B449:D449"/>
    <mergeCell ref="B451:D451"/>
    <mergeCell ref="B453:D453"/>
    <mergeCell ref="B454:D454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70:D470"/>
    <mergeCell ref="B471:D471"/>
    <mergeCell ref="D472:G472"/>
    <mergeCell ref="B473:D473"/>
    <mergeCell ref="B475:D475"/>
    <mergeCell ref="B476:D476"/>
    <mergeCell ref="B477:D477"/>
    <mergeCell ref="B478:D478"/>
    <mergeCell ref="B480:D480"/>
    <mergeCell ref="B483:D483"/>
    <mergeCell ref="B487:D487"/>
    <mergeCell ref="B493:D493"/>
    <mergeCell ref="B494:D494"/>
    <mergeCell ref="B495:D495"/>
    <mergeCell ref="B496:D496"/>
    <mergeCell ref="B497:D497"/>
    <mergeCell ref="B499:D499"/>
    <mergeCell ref="B500:D500"/>
    <mergeCell ref="B501:D501"/>
    <mergeCell ref="B502:D502"/>
    <mergeCell ref="B503:D503"/>
    <mergeCell ref="B505:H505"/>
    <mergeCell ref="D529:E529"/>
    <mergeCell ref="B540:H540"/>
    <mergeCell ref="B585:D585"/>
    <mergeCell ref="B586:D586"/>
    <mergeCell ref="B603:D603"/>
    <mergeCell ref="B608:D608"/>
    <mergeCell ref="B609:D609"/>
    <mergeCell ref="B610:D610"/>
    <mergeCell ref="B612:D612"/>
    <mergeCell ref="B613:D613"/>
    <mergeCell ref="B615:D615"/>
    <mergeCell ref="D616:F616"/>
    <mergeCell ref="D617:F617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Опт!B120</f>
        <v>0</v>
      </c>
      <c r="B4">
        <f>Опт!C120</f>
        <v>0</v>
      </c>
      <c r="C4">
        <f>Опт!D120</f>
        <v>0</v>
      </c>
      <c r="D4">
        <f>Опт!E120</f>
        <v>0</v>
      </c>
      <c r="E4" t="e">
        <f t="shared" si="4"/>
        <v>#N/A</v>
      </c>
      <c r="F4" s="476">
        <f>Опт!H120</f>
        <v>75.6</v>
      </c>
      <c r="G4" t="e">
        <f t="shared" si="6"/>
        <v>#N/A</v>
      </c>
      <c r="H4" s="476">
        <f>Опт!H120</f>
        <v>75.6</v>
      </c>
      <c r="I4" s="476">
        <f>Опт!H120</f>
        <v>75.6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476">
        <f>Опт!H127</f>
        <v>98</v>
      </c>
      <c r="G17" t="e">
        <f t="shared" si="6"/>
        <v>#N/A</v>
      </c>
      <c r="H17" s="476">
        <f>Опт!H127</f>
        <v>98</v>
      </c>
      <c r="I17" s="476">
        <f>Опт!H127</f>
        <v>98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0.5" style="0" customWidth="1"/>
    <col min="7" max="7" width="16.5" style="0" customWidth="1"/>
    <col min="8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Опт!$BO$126</f>
        <v>0</v>
      </c>
      <c r="F71" t="e">
        <f t="shared" si="5"/>
        <v>#N/A</v>
      </c>
      <c r="G71">
        <f>Опт!$BO$126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Опт!$BO$126</f>
        <v>0</v>
      </c>
      <c r="F72" t="e">
        <f t="shared" si="5"/>
        <v>#N/A</v>
      </c>
      <c r="G72">
        <f>Опт!$BO$126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76" t="e">
        <f t="shared" si="5"/>
        <v>#N/A</v>
      </c>
      <c r="G6" t="e">
        <f t="shared" si="6"/>
        <v>#N/A</v>
      </c>
      <c r="H6" s="476" t="e">
        <f t="shared" si="7"/>
        <v>#N/A</v>
      </c>
      <c r="I6" s="476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Опт!$DM$234</f>
        <v>0</v>
      </c>
      <c r="B20">
        <f>Опт!$DM$234</f>
        <v>0</v>
      </c>
      <c r="C20">
        <f>Опт!$DM$234</f>
        <v>0</v>
      </c>
      <c r="D20">
        <f>Опт!$DM$234</f>
        <v>0</v>
      </c>
      <c r="E20" t="e">
        <f t="shared" si="4"/>
        <v>#N/A</v>
      </c>
      <c r="F20">
        <f>Опт!$DM$234</f>
        <v>0</v>
      </c>
      <c r="G20" t="e">
        <f t="shared" si="6"/>
        <v>#N/A</v>
      </c>
      <c r="H20">
        <f>Опт!$DM$234</f>
        <v>0</v>
      </c>
      <c r="I20">
        <f>Опт!$DM$234</f>
        <v>0</v>
      </c>
    </row>
    <row r="21" spans="1:9" ht="11.25" customHeight="1">
      <c r="A21">
        <f>Опт!$DM$234</f>
        <v>0</v>
      </c>
      <c r="B21">
        <f>Опт!$DM$234</f>
        <v>0</v>
      </c>
      <c r="C21">
        <f>Опт!$DM$234</f>
        <v>0</v>
      </c>
      <c r="D21">
        <f>Опт!$DM$234</f>
        <v>0</v>
      </c>
      <c r="E21" t="e">
        <f t="shared" si="4"/>
        <v>#N/A</v>
      </c>
      <c r="F21">
        <f>Опт!$DM$234</f>
        <v>0</v>
      </c>
      <c r="G21" t="e">
        <f t="shared" si="6"/>
        <v>#N/A</v>
      </c>
      <c r="H21">
        <f>Опт!$DM$234</f>
        <v>0</v>
      </c>
      <c r="I21">
        <f>Опт!$DM$234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76" t="e">
        <f t="shared" si="13"/>
        <v>#N/A</v>
      </c>
      <c r="G31" t="e">
        <f t="shared" si="6"/>
        <v>#N/A</v>
      </c>
      <c r="H31" s="476" t="e">
        <f t="shared" si="14"/>
        <v>#N/A</v>
      </c>
      <c r="I31" s="476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Опт!$DM$234</f>
        <v>0</v>
      </c>
      <c r="F36" t="e">
        <f t="shared" si="13"/>
        <v>#N/A</v>
      </c>
      <c r="G36">
        <f>Опт!$DM$234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Опт!$DM$234</f>
        <v>0</v>
      </c>
      <c r="F37" t="e">
        <f t="shared" si="13"/>
        <v>#N/A</v>
      </c>
      <c r="G37">
        <f>Опт!$DM$234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>
        <f>Опт!B280</f>
        <v>0</v>
      </c>
      <c r="B50">
        <f>Опт!C280</f>
        <v>0</v>
      </c>
      <c r="C50">
        <f>Опт!D280</f>
        <v>0</v>
      </c>
      <c r="D50">
        <f>Опт!E280</f>
        <v>0</v>
      </c>
      <c r="E50" t="e">
        <f t="shared" si="16"/>
        <v>#N/A</v>
      </c>
      <c r="F50">
        <f>Опт!H280</f>
        <v>0</v>
      </c>
      <c r="G50" t="e">
        <f t="shared" si="17"/>
        <v>#N/A</v>
      </c>
      <c r="H50">
        <f>Опт!H280</f>
        <v>0</v>
      </c>
      <c r="I50">
        <f>Опт!H280</f>
        <v>0</v>
      </c>
    </row>
    <row r="51" spans="1:9" ht="11.25" customHeight="1">
      <c r="A51">
        <f>Опт!B281</f>
        <v>0</v>
      </c>
      <c r="B51">
        <f>Опт!C281</f>
        <v>0</v>
      </c>
      <c r="C51">
        <f>Опт!D281</f>
        <v>0</v>
      </c>
      <c r="D51">
        <f>Опт!E281</f>
        <v>0</v>
      </c>
      <c r="E51" t="e">
        <f t="shared" si="16"/>
        <v>#N/A</v>
      </c>
      <c r="F51" s="476">
        <f>Опт!H281</f>
        <v>0</v>
      </c>
      <c r="G51" t="e">
        <f t="shared" si="17"/>
        <v>#N/A</v>
      </c>
      <c r="H51" s="476">
        <f>Опт!H281</f>
        <v>0</v>
      </c>
      <c r="I51" s="476">
        <f>Опт!H281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76" t="e">
        <f aca="true" t="shared" si="22" ref="F52:F66">NA()</f>
        <v>#N/A</v>
      </c>
      <c r="G52" t="e">
        <f t="shared" si="17"/>
        <v>#N/A</v>
      </c>
      <c r="H52" s="476" t="e">
        <f aca="true" t="shared" si="23" ref="H52:H66">NA()</f>
        <v>#N/A</v>
      </c>
      <c r="I52" s="476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76" t="e">
        <f t="shared" si="22"/>
        <v>#N/A</v>
      </c>
      <c r="G53" t="e">
        <f t="shared" si="17"/>
        <v>#N/A</v>
      </c>
      <c r="H53" s="476" t="e">
        <f t="shared" si="23"/>
        <v>#N/A</v>
      </c>
      <c r="I53" s="476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76" t="e">
        <f t="shared" si="22"/>
        <v>#N/A</v>
      </c>
      <c r="G55" t="e">
        <f t="shared" si="17"/>
        <v>#N/A</v>
      </c>
      <c r="H55" s="476" t="e">
        <f t="shared" si="23"/>
        <v>#N/A</v>
      </c>
      <c r="I55" s="476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76" t="e">
        <f t="shared" si="22"/>
        <v>#N/A</v>
      </c>
      <c r="G56" t="e">
        <f t="shared" si="17"/>
        <v>#N/A</v>
      </c>
      <c r="H56" s="476" t="e">
        <f t="shared" si="23"/>
        <v>#N/A</v>
      </c>
      <c r="I56" s="476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76" t="e">
        <f t="shared" si="22"/>
        <v>#N/A</v>
      </c>
      <c r="G57" t="e">
        <f t="shared" si="17"/>
        <v>#N/A</v>
      </c>
      <c r="H57" s="476" t="e">
        <f t="shared" si="23"/>
        <v>#N/A</v>
      </c>
      <c r="I57" s="476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76" t="e">
        <f t="shared" si="22"/>
        <v>#N/A</v>
      </c>
      <c r="G58" t="e">
        <f t="shared" si="17"/>
        <v>#N/A</v>
      </c>
      <c r="H58" s="476" t="e">
        <f t="shared" si="23"/>
        <v>#N/A</v>
      </c>
      <c r="I58" s="476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76" t="e">
        <f t="shared" si="22"/>
        <v>#N/A</v>
      </c>
      <c r="G59" t="e">
        <f t="shared" si="17"/>
        <v>#N/A</v>
      </c>
      <c r="H59" s="476" t="e">
        <f t="shared" si="23"/>
        <v>#N/A</v>
      </c>
      <c r="I59" s="476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76" t="e">
        <f t="shared" si="22"/>
        <v>#N/A</v>
      </c>
      <c r="G61" t="e">
        <f t="shared" si="17"/>
        <v>#N/A</v>
      </c>
      <c r="H61" s="476" t="e">
        <f t="shared" si="23"/>
        <v>#N/A</v>
      </c>
      <c r="I61" s="476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Опт!B297</f>
        <v>0</v>
      </c>
      <c r="B67">
        <f>Опт!C297</f>
        <v>0</v>
      </c>
      <c r="C67">
        <f>Опт!D297</f>
        <v>0</v>
      </c>
      <c r="D67">
        <f>Опт!E297</f>
        <v>0</v>
      </c>
      <c r="E67" t="e">
        <f t="shared" si="16"/>
        <v>#N/A</v>
      </c>
      <c r="F67">
        <f>Опт!H297</f>
        <v>0</v>
      </c>
      <c r="G67" t="e">
        <f t="shared" si="17"/>
        <v>#N/A</v>
      </c>
      <c r="H67">
        <f>Опт!H297</f>
        <v>0</v>
      </c>
      <c r="I67">
        <f>Опт!H297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Опт!$HC$382</f>
        <v>0</v>
      </c>
      <c r="B87">
        <f>Опт!$HC$382</f>
        <v>0</v>
      </c>
      <c r="C87">
        <f>Опт!$HC$382</f>
        <v>0</v>
      </c>
      <c r="D87">
        <f>Опт!$HC$382</f>
        <v>0</v>
      </c>
      <c r="E87" t="e">
        <f t="shared" si="16"/>
        <v>#N/A</v>
      </c>
      <c r="F87">
        <f>Опт!$HC$382</f>
        <v>0</v>
      </c>
      <c r="G87" t="e">
        <f t="shared" si="17"/>
        <v>#N/A</v>
      </c>
      <c r="H87">
        <f>Опт!$HC$382</f>
        <v>0</v>
      </c>
      <c r="I87">
        <f>Опт!$HC$382</f>
        <v>0</v>
      </c>
    </row>
    <row r="88" spans="1:9" ht="11.25" customHeight="1">
      <c r="A88" t="e">
        <f aca="true" t="shared" si="32" ref="A88:A91">NA()</f>
        <v>#N/A</v>
      </c>
      <c r="B88" t="e">
        <f aca="true" t="shared" si="33" ref="B88:B91">NA()</f>
        <v>#N/A</v>
      </c>
      <c r="C88" t="e">
        <f aca="true" t="shared" si="34" ref="C88:C91">NA()</f>
        <v>#N/A</v>
      </c>
      <c r="D88" t="e">
        <f aca="true" t="shared" si="35" ref="D88:D91">NA()</f>
        <v>#N/A</v>
      </c>
      <c r="E88" t="e">
        <f t="shared" si="16"/>
        <v>#N/A</v>
      </c>
      <c r="F88" t="e">
        <f aca="true" t="shared" si="36" ref="F88:F91">NA()</f>
        <v>#N/A</v>
      </c>
      <c r="G88" t="e">
        <f t="shared" si="17"/>
        <v>#N/A</v>
      </c>
      <c r="H88" t="e">
        <f aca="true" t="shared" si="37" ref="H88:H91">NA()</f>
        <v>#N/A</v>
      </c>
      <c r="I88" t="e">
        <f aca="true" t="shared" si="38" ref="I88:I91">NA()</f>
        <v>#N/A</v>
      </c>
    </row>
    <row r="89" spans="1:9" ht="11.25" customHeight="1">
      <c r="A89" t="e">
        <f t="shared" si="32"/>
        <v>#N/A</v>
      </c>
      <c r="B89" t="e">
        <f t="shared" si="33"/>
        <v>#N/A</v>
      </c>
      <c r="C89" t="e">
        <f t="shared" si="34"/>
        <v>#N/A</v>
      </c>
      <c r="D89" t="e">
        <f t="shared" si="35"/>
        <v>#N/A</v>
      </c>
      <c r="E89" t="e">
        <f t="shared" si="16"/>
        <v>#N/A</v>
      </c>
      <c r="F89" s="476" t="e">
        <f t="shared" si="36"/>
        <v>#N/A</v>
      </c>
      <c r="G89" t="e">
        <f t="shared" si="17"/>
        <v>#N/A</v>
      </c>
      <c r="H89" s="476" t="e">
        <f t="shared" si="37"/>
        <v>#N/A</v>
      </c>
      <c r="I89" s="476" t="e">
        <f t="shared" si="38"/>
        <v>#N/A</v>
      </c>
    </row>
    <row r="90" spans="1:9" ht="11.25" customHeight="1">
      <c r="A90" t="e">
        <f t="shared" si="32"/>
        <v>#N/A</v>
      </c>
      <c r="B90" t="e">
        <f t="shared" si="33"/>
        <v>#N/A</v>
      </c>
      <c r="C90" t="e">
        <f t="shared" si="34"/>
        <v>#N/A</v>
      </c>
      <c r="D90" t="e">
        <f t="shared" si="35"/>
        <v>#N/A</v>
      </c>
      <c r="E90" t="e">
        <f t="shared" si="16"/>
        <v>#N/A</v>
      </c>
      <c r="F90" t="e">
        <f t="shared" si="36"/>
        <v>#N/A</v>
      </c>
      <c r="G90" t="e">
        <f t="shared" si="17"/>
        <v>#N/A</v>
      </c>
      <c r="H90" t="e">
        <f t="shared" si="37"/>
        <v>#N/A</v>
      </c>
      <c r="I90" t="e">
        <f t="shared" si="38"/>
        <v>#N/A</v>
      </c>
    </row>
    <row r="91" spans="1:9" ht="11.25" customHeight="1">
      <c r="A91" t="e">
        <f t="shared" si="32"/>
        <v>#N/A</v>
      </c>
      <c r="B91" t="e">
        <f t="shared" si="33"/>
        <v>#N/A</v>
      </c>
      <c r="C91" t="e">
        <f t="shared" si="34"/>
        <v>#N/A</v>
      </c>
      <c r="D91" t="e">
        <f t="shared" si="35"/>
        <v>#N/A</v>
      </c>
      <c r="E91" t="e">
        <f t="shared" si="16"/>
        <v>#N/A</v>
      </c>
      <c r="F91" t="e">
        <f t="shared" si="36"/>
        <v>#N/A</v>
      </c>
      <c r="G91" t="e">
        <f t="shared" si="17"/>
        <v>#N/A</v>
      </c>
      <c r="H91" t="e">
        <f t="shared" si="37"/>
        <v>#N/A</v>
      </c>
      <c r="I91" t="e">
        <f t="shared" si="38"/>
        <v>#N/A</v>
      </c>
    </row>
    <row r="92" spans="1:9" ht="11.25" customHeight="1">
      <c r="A92" t="e">
        <f>Опт!#REF!</f>
        <v>#REF!</v>
      </c>
      <c r="B92" t="e">
        <f>Опт!#REF!</f>
        <v>#REF!</v>
      </c>
      <c r="C92" t="e">
        <f>Опт!#REF!</f>
        <v>#REF!</v>
      </c>
      <c r="D92" t="e">
        <f>Опт!#REF!</f>
        <v>#REF!</v>
      </c>
      <c r="E92" t="e">
        <f t="shared" si="16"/>
        <v>#N/A</v>
      </c>
      <c r="F92" t="e">
        <f>Опт!#REF!</f>
        <v>#REF!</v>
      </c>
      <c r="G92" t="e">
        <f t="shared" si="17"/>
        <v>#N/A</v>
      </c>
      <c r="H92" t="e">
        <f>Опт!#REF!</f>
        <v>#REF!</v>
      </c>
      <c r="I92" t="e">
        <f>Опт!#REF!</f>
        <v>#REF!</v>
      </c>
    </row>
    <row r="93" spans="1:9" ht="11.25" customHeight="1">
      <c r="A93">
        <f>Опт!B348</f>
        <v>0</v>
      </c>
      <c r="B93">
        <f>Опт!C348</f>
        <v>0</v>
      </c>
      <c r="C93">
        <f>Опт!D348</f>
        <v>0</v>
      </c>
      <c r="D93">
        <f>Опт!E348</f>
        <v>0</v>
      </c>
      <c r="E93" t="e">
        <f t="shared" si="16"/>
        <v>#N/A</v>
      </c>
      <c r="F93" s="476">
        <f>Опт!H348</f>
        <v>45.5</v>
      </c>
      <c r="G93" t="e">
        <f t="shared" si="17"/>
        <v>#N/A</v>
      </c>
      <c r="H93" s="476">
        <f>Опт!H348</f>
        <v>45.5</v>
      </c>
      <c r="I93" s="476">
        <f>Опт!H348</f>
        <v>45.5</v>
      </c>
    </row>
    <row r="94" spans="1:9" ht="11.25" customHeight="1">
      <c r="A94">
        <f>Опт!B351</f>
        <v>0</v>
      </c>
      <c r="B94">
        <f>Опт!C351</f>
        <v>0</v>
      </c>
      <c r="C94">
        <f>Опт!D351</f>
        <v>0</v>
      </c>
      <c r="D94">
        <f>Опт!E351</f>
        <v>0</v>
      </c>
      <c r="E94" t="e">
        <f t="shared" si="16"/>
        <v>#N/A</v>
      </c>
      <c r="F94" s="476">
        <f>Опт!F351</f>
        <v>55</v>
      </c>
      <c r="G94" t="e">
        <f t="shared" si="17"/>
        <v>#N/A</v>
      </c>
      <c r="H94" s="476">
        <f>Опт!F351</f>
        <v>55</v>
      </c>
      <c r="I94" s="476">
        <f>Опт!F351</f>
        <v>55</v>
      </c>
    </row>
    <row r="95" spans="1:9" ht="11.25" customHeight="1">
      <c r="A95" t="e">
        <f aca="true" t="shared" si="39" ref="A95:A99">NA()</f>
        <v>#N/A</v>
      </c>
      <c r="B95" t="e">
        <f aca="true" t="shared" si="40" ref="B95:B99">NA()</f>
        <v>#N/A</v>
      </c>
      <c r="C95" t="e">
        <f aca="true" t="shared" si="41" ref="C95:C99">NA()</f>
        <v>#N/A</v>
      </c>
      <c r="D95" t="e">
        <f aca="true" t="shared" si="42" ref="D95:D99">NA()</f>
        <v>#N/A</v>
      </c>
      <c r="E95" t="e">
        <f t="shared" si="16"/>
        <v>#N/A</v>
      </c>
      <c r="F95" t="e">
        <f aca="true" t="shared" si="43" ref="F95:F99">NA()</f>
        <v>#N/A</v>
      </c>
      <c r="G95" t="e">
        <f t="shared" si="17"/>
        <v>#N/A</v>
      </c>
      <c r="H95" t="e">
        <f aca="true" t="shared" si="44" ref="H95:H99">NA()</f>
        <v>#N/A</v>
      </c>
      <c r="I95" t="e">
        <f aca="true" t="shared" si="45" ref="I95:I99">NA()</f>
        <v>#N/A</v>
      </c>
    </row>
    <row r="96" spans="1:9" ht="11.25" customHeight="1">
      <c r="A96" t="e">
        <f t="shared" si="39"/>
        <v>#N/A</v>
      </c>
      <c r="B96" t="e">
        <f t="shared" si="40"/>
        <v>#N/A</v>
      </c>
      <c r="C96" t="e">
        <f t="shared" si="41"/>
        <v>#N/A</v>
      </c>
      <c r="D96" t="e">
        <f t="shared" si="42"/>
        <v>#N/A</v>
      </c>
      <c r="E96" t="e">
        <f t="shared" si="16"/>
        <v>#N/A</v>
      </c>
      <c r="F96" t="e">
        <f t="shared" si="43"/>
        <v>#N/A</v>
      </c>
      <c r="G96" t="e">
        <f t="shared" si="17"/>
        <v>#N/A</v>
      </c>
      <c r="H96" t="e">
        <f t="shared" si="44"/>
        <v>#N/A</v>
      </c>
      <c r="I96" t="e">
        <f t="shared" si="45"/>
        <v>#N/A</v>
      </c>
    </row>
    <row r="97" spans="1:9" ht="11.25" customHeight="1">
      <c r="A97" t="e">
        <f t="shared" si="39"/>
        <v>#N/A</v>
      </c>
      <c r="B97" t="e">
        <f t="shared" si="40"/>
        <v>#N/A</v>
      </c>
      <c r="C97" t="e">
        <f t="shared" si="41"/>
        <v>#N/A</v>
      </c>
      <c r="D97" t="e">
        <f t="shared" si="42"/>
        <v>#N/A</v>
      </c>
      <c r="E97" t="e">
        <f t="shared" si="16"/>
        <v>#N/A</v>
      </c>
      <c r="F97" t="e">
        <f t="shared" si="43"/>
        <v>#N/A</v>
      </c>
      <c r="G97" t="e">
        <f t="shared" si="17"/>
        <v>#N/A</v>
      </c>
      <c r="H97" t="e">
        <f t="shared" si="44"/>
        <v>#N/A</v>
      </c>
      <c r="I97" t="e">
        <f t="shared" si="45"/>
        <v>#N/A</v>
      </c>
    </row>
    <row r="98" spans="1:9" ht="11.25" customHeight="1">
      <c r="A98" t="e">
        <f t="shared" si="39"/>
        <v>#N/A</v>
      </c>
      <c r="B98" t="e">
        <f t="shared" si="40"/>
        <v>#N/A</v>
      </c>
      <c r="C98" t="e">
        <f t="shared" si="41"/>
        <v>#N/A</v>
      </c>
      <c r="D98" t="e">
        <f t="shared" si="42"/>
        <v>#N/A</v>
      </c>
      <c r="E98" t="e">
        <f t="shared" si="16"/>
        <v>#N/A</v>
      </c>
      <c r="F98" s="476" t="e">
        <f t="shared" si="43"/>
        <v>#N/A</v>
      </c>
      <c r="G98" t="e">
        <f t="shared" si="17"/>
        <v>#N/A</v>
      </c>
      <c r="H98" s="476" t="e">
        <f t="shared" si="44"/>
        <v>#N/A</v>
      </c>
      <c r="I98" s="476" t="e">
        <f t="shared" si="45"/>
        <v>#N/A</v>
      </c>
    </row>
    <row r="99" spans="1:9" ht="11.25" customHeight="1">
      <c r="A99" t="e">
        <f t="shared" si="39"/>
        <v>#N/A</v>
      </c>
      <c r="B99" t="e">
        <f t="shared" si="40"/>
        <v>#N/A</v>
      </c>
      <c r="C99" t="e">
        <f t="shared" si="41"/>
        <v>#N/A</v>
      </c>
      <c r="D99" t="e">
        <f t="shared" si="42"/>
        <v>#N/A</v>
      </c>
      <c r="E99" t="e">
        <f t="shared" si="16"/>
        <v>#N/A</v>
      </c>
      <c r="F99" t="e">
        <f t="shared" si="43"/>
        <v>#N/A</v>
      </c>
      <c r="G99" t="e">
        <f t="shared" si="17"/>
        <v>#N/A</v>
      </c>
      <c r="H99" t="e">
        <f t="shared" si="44"/>
        <v>#N/A</v>
      </c>
      <c r="I99" t="e">
        <f t="shared" si="45"/>
        <v>#N/A</v>
      </c>
    </row>
    <row r="100" spans="1:9" ht="11.25" customHeight="1">
      <c r="A100">
        <f>Опт!B378</f>
        <v>0</v>
      </c>
      <c r="B100">
        <f>Опт!C378</f>
        <v>0</v>
      </c>
      <c r="C100">
        <f>Опт!D378</f>
        <v>0</v>
      </c>
      <c r="D100">
        <f>Опт!E378</f>
        <v>0</v>
      </c>
      <c r="E100" t="e">
        <f t="shared" si="16"/>
        <v>#N/A</v>
      </c>
      <c r="F100">
        <f>Опт!H378</f>
        <v>0</v>
      </c>
      <c r="G100" t="e">
        <f t="shared" si="17"/>
        <v>#N/A</v>
      </c>
      <c r="H100">
        <f>Опт!H378</f>
        <v>0</v>
      </c>
      <c r="I100">
        <f>Опт!H378</f>
        <v>0</v>
      </c>
    </row>
    <row r="101" spans="1:9" ht="11.25" customHeight="1">
      <c r="A101" t="e">
        <f aca="true" t="shared" si="46" ref="A101:A104">NA()</f>
        <v>#N/A</v>
      </c>
      <c r="B101" t="e">
        <f aca="true" t="shared" si="47" ref="B101:B104">NA()</f>
        <v>#N/A</v>
      </c>
      <c r="C101" t="e">
        <f aca="true" t="shared" si="48" ref="C101:C104">NA()</f>
        <v>#N/A</v>
      </c>
      <c r="D101" t="e">
        <f aca="true" t="shared" si="49" ref="D101:D104">NA()</f>
        <v>#N/A</v>
      </c>
      <c r="E101" t="e">
        <f t="shared" si="16"/>
        <v>#N/A</v>
      </c>
      <c r="F101" t="e">
        <f aca="true" t="shared" si="50" ref="F101:F104">NA()</f>
        <v>#N/A</v>
      </c>
      <c r="G101" t="e">
        <f t="shared" si="17"/>
        <v>#N/A</v>
      </c>
      <c r="H101" t="e">
        <f aca="true" t="shared" si="51" ref="H101:H104">NA()</f>
        <v>#N/A</v>
      </c>
      <c r="I101" t="e">
        <f aca="true" t="shared" si="52" ref="I101:I104">NA()</f>
        <v>#N/A</v>
      </c>
    </row>
    <row r="102" spans="1:9" ht="11.25" customHeight="1">
      <c r="A102" t="e">
        <f t="shared" si="46"/>
        <v>#N/A</v>
      </c>
      <c r="B102" t="e">
        <f t="shared" si="47"/>
        <v>#N/A</v>
      </c>
      <c r="C102" t="e">
        <f t="shared" si="48"/>
        <v>#N/A</v>
      </c>
      <c r="D102" t="e">
        <f t="shared" si="49"/>
        <v>#N/A</v>
      </c>
      <c r="E102" t="e">
        <f t="shared" si="16"/>
        <v>#N/A</v>
      </c>
      <c r="F102" t="e">
        <f t="shared" si="50"/>
        <v>#N/A</v>
      </c>
      <c r="G102" t="e">
        <f t="shared" si="17"/>
        <v>#N/A</v>
      </c>
      <c r="H102" t="e">
        <f t="shared" si="51"/>
        <v>#N/A</v>
      </c>
      <c r="I102" t="e">
        <f t="shared" si="52"/>
        <v>#N/A</v>
      </c>
    </row>
    <row r="103" spans="1:9" ht="11.25" customHeight="1">
      <c r="A103" t="e">
        <f t="shared" si="46"/>
        <v>#N/A</v>
      </c>
      <c r="B103" t="e">
        <f t="shared" si="47"/>
        <v>#N/A</v>
      </c>
      <c r="C103" t="e">
        <f t="shared" si="48"/>
        <v>#N/A</v>
      </c>
      <c r="D103" t="e">
        <f t="shared" si="49"/>
        <v>#N/A</v>
      </c>
      <c r="E103" t="e">
        <f t="shared" si="16"/>
        <v>#N/A</v>
      </c>
      <c r="F103" t="e">
        <f t="shared" si="50"/>
        <v>#N/A</v>
      </c>
      <c r="G103" t="e">
        <f t="shared" si="17"/>
        <v>#N/A</v>
      </c>
      <c r="H103" t="e">
        <f t="shared" si="51"/>
        <v>#N/A</v>
      </c>
      <c r="I103" t="e">
        <f t="shared" si="52"/>
        <v>#N/A</v>
      </c>
    </row>
    <row r="104" spans="1:9" ht="11.25" customHeight="1">
      <c r="A104" t="e">
        <f t="shared" si="46"/>
        <v>#N/A</v>
      </c>
      <c r="B104" t="e">
        <f t="shared" si="47"/>
        <v>#N/A</v>
      </c>
      <c r="C104" t="e">
        <f t="shared" si="48"/>
        <v>#N/A</v>
      </c>
      <c r="D104" t="e">
        <f t="shared" si="49"/>
        <v>#N/A</v>
      </c>
      <c r="E104">
        <f>Опт!$GG$347</f>
        <v>0</v>
      </c>
      <c r="F104" s="476" t="e">
        <f t="shared" si="50"/>
        <v>#N/A</v>
      </c>
      <c r="G104">
        <f>Опт!$GG$347</f>
        <v>0</v>
      </c>
      <c r="H104" s="476" t="e">
        <f t="shared" si="51"/>
        <v>#N/A</v>
      </c>
      <c r="I104" s="476" t="e">
        <f t="shared" si="52"/>
        <v>#N/A</v>
      </c>
    </row>
    <row r="105" spans="1:9" ht="11.25" customHeight="1">
      <c r="A105">
        <f>Опт!B379</f>
        <v>0</v>
      </c>
      <c r="B105">
        <f>Опт!C379</f>
        <v>0</v>
      </c>
      <c r="C105">
        <f>Опт!D379</f>
        <v>0</v>
      </c>
      <c r="D105">
        <f>Опт!E379</f>
        <v>0</v>
      </c>
      <c r="E105">
        <f>Опт!$GG$347</f>
        <v>0</v>
      </c>
      <c r="F105" s="476">
        <f>Опт!H379</f>
        <v>0</v>
      </c>
      <c r="G105">
        <f>Опт!$GG$347</f>
        <v>0</v>
      </c>
      <c r="H105" s="476">
        <f>Опт!H379</f>
        <v>0</v>
      </c>
      <c r="I105" s="476">
        <f>Опт!H379</f>
        <v>0</v>
      </c>
    </row>
    <row r="106" spans="1:9" ht="11.25" customHeight="1">
      <c r="A106" t="e">
        <f aca="true" t="shared" si="53" ref="A106:A109">NA()</f>
        <v>#N/A</v>
      </c>
      <c r="B106" t="e">
        <f aca="true" t="shared" si="54" ref="B106:B109">NA()</f>
        <v>#N/A</v>
      </c>
      <c r="C106" t="e">
        <f aca="true" t="shared" si="55" ref="C106:C109">NA()</f>
        <v>#N/A</v>
      </c>
      <c r="D106" t="e">
        <f aca="true" t="shared" si="56" ref="D106:D109">NA()</f>
        <v>#N/A</v>
      </c>
      <c r="E106" t="e">
        <f aca="true" t="shared" si="57" ref="E106:E110">NA()</f>
        <v>#N/A</v>
      </c>
      <c r="F106" t="e">
        <f aca="true" t="shared" si="58" ref="F106:F109">NA()</f>
        <v>#N/A</v>
      </c>
      <c r="G106" t="e">
        <f aca="true" t="shared" si="59" ref="G106:G110">NA()</f>
        <v>#N/A</v>
      </c>
      <c r="H106" t="e">
        <f aca="true" t="shared" si="60" ref="H106:H109">NA()</f>
        <v>#N/A</v>
      </c>
      <c r="I106" t="e">
        <f aca="true" t="shared" si="61" ref="I106:I109">NA()</f>
        <v>#N/A</v>
      </c>
    </row>
    <row r="107" spans="1:9" ht="11.25" customHeight="1">
      <c r="A107" t="e">
        <f t="shared" si="53"/>
        <v>#N/A</v>
      </c>
      <c r="B107" t="e">
        <f t="shared" si="54"/>
        <v>#N/A</v>
      </c>
      <c r="C107" t="e">
        <f t="shared" si="55"/>
        <v>#N/A</v>
      </c>
      <c r="D107" t="e">
        <f t="shared" si="56"/>
        <v>#N/A</v>
      </c>
      <c r="E107" t="e">
        <f t="shared" si="57"/>
        <v>#N/A</v>
      </c>
      <c r="F107" t="e">
        <f t="shared" si="58"/>
        <v>#N/A</v>
      </c>
      <c r="G107" t="e">
        <f t="shared" si="59"/>
        <v>#N/A</v>
      </c>
      <c r="H107" t="e">
        <f t="shared" si="60"/>
        <v>#N/A</v>
      </c>
      <c r="I107" t="e">
        <f t="shared" si="61"/>
        <v>#N/A</v>
      </c>
    </row>
    <row r="108" spans="1:9" ht="11.25" customHeight="1">
      <c r="A108" t="e">
        <f t="shared" si="53"/>
        <v>#N/A</v>
      </c>
      <c r="B108" t="e">
        <f t="shared" si="54"/>
        <v>#N/A</v>
      </c>
      <c r="C108" t="e">
        <f t="shared" si="55"/>
        <v>#N/A</v>
      </c>
      <c r="D108" t="e">
        <f t="shared" si="56"/>
        <v>#N/A</v>
      </c>
      <c r="E108" t="e">
        <f t="shared" si="57"/>
        <v>#N/A</v>
      </c>
      <c r="F108" t="e">
        <f t="shared" si="58"/>
        <v>#N/A</v>
      </c>
      <c r="G108" t="e">
        <f t="shared" si="59"/>
        <v>#N/A</v>
      </c>
      <c r="H108" t="e">
        <f t="shared" si="60"/>
        <v>#N/A</v>
      </c>
      <c r="I108" t="e">
        <f t="shared" si="61"/>
        <v>#N/A</v>
      </c>
    </row>
    <row r="109" spans="1:9" ht="11.25" customHeight="1">
      <c r="A109" t="e">
        <f t="shared" si="53"/>
        <v>#N/A</v>
      </c>
      <c r="B109" t="e">
        <f t="shared" si="54"/>
        <v>#N/A</v>
      </c>
      <c r="C109" t="e">
        <f t="shared" si="55"/>
        <v>#N/A</v>
      </c>
      <c r="D109" t="e">
        <f t="shared" si="56"/>
        <v>#N/A</v>
      </c>
      <c r="E109" t="e">
        <f t="shared" si="57"/>
        <v>#N/A</v>
      </c>
      <c r="F109" s="476" t="e">
        <f t="shared" si="58"/>
        <v>#N/A</v>
      </c>
      <c r="G109" t="e">
        <f t="shared" si="59"/>
        <v>#N/A</v>
      </c>
      <c r="H109" s="476" t="e">
        <f t="shared" si="60"/>
        <v>#N/A</v>
      </c>
      <c r="I109" s="476" t="e">
        <f t="shared" si="61"/>
        <v>#N/A</v>
      </c>
    </row>
    <row r="110" spans="1:9" ht="11.25" customHeight="1">
      <c r="A110">
        <f>Опт!B382</f>
        <v>0</v>
      </c>
      <c r="B110">
        <f>Опт!C382</f>
        <v>0</v>
      </c>
      <c r="C110">
        <f>Опт!D382</f>
        <v>0</v>
      </c>
      <c r="D110">
        <f>Опт!E382</f>
        <v>0</v>
      </c>
      <c r="E110" t="e">
        <f t="shared" si="57"/>
        <v>#N/A</v>
      </c>
      <c r="F110" s="476">
        <f>Опт!H382</f>
        <v>98.7</v>
      </c>
      <c r="G110" t="e">
        <f t="shared" si="59"/>
        <v>#N/A</v>
      </c>
      <c r="H110" s="476">
        <f>Опт!H382</f>
        <v>98.7</v>
      </c>
      <c r="I110" s="476">
        <f>Опт!H382</f>
        <v>98.7</v>
      </c>
    </row>
    <row r="111" spans="1:9" ht="11.25" customHeight="1">
      <c r="A111">
        <f>Опт!$GJ$351</f>
        <v>0</v>
      </c>
      <c r="B111">
        <f>Опт!$GJ$351</f>
        <v>0</v>
      </c>
      <c r="C111">
        <f>Опт!$GJ$351</f>
        <v>0</v>
      </c>
      <c r="D111">
        <f>Опт!$GJ$351</f>
        <v>0</v>
      </c>
      <c r="E111">
        <f>Опт!$GJ$351</f>
        <v>0</v>
      </c>
      <c r="F111">
        <f>Опт!$GJ$351</f>
        <v>0</v>
      </c>
      <c r="G111">
        <f>Опт!$GJ$351</f>
        <v>0</v>
      </c>
      <c r="H111">
        <f>Опт!$GJ$351</f>
        <v>0</v>
      </c>
      <c r="I111">
        <f>Опт!$GJ$351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Опт!$GS$367</f>
        <v>0</v>
      </c>
      <c r="B113">
        <f>Опт!$GS$367</f>
        <v>0</v>
      </c>
      <c r="C113">
        <f>Опт!$GS$367</f>
        <v>0</v>
      </c>
      <c r="D113">
        <f>Опт!$GS$367</f>
        <v>0</v>
      </c>
      <c r="E113">
        <f>Опт!$GS$367</f>
        <v>0</v>
      </c>
      <c r="F113">
        <f>Опт!$GS$367</f>
        <v>0</v>
      </c>
      <c r="G113">
        <f>Опт!$GS$367</f>
        <v>0</v>
      </c>
      <c r="H113">
        <f>Опт!$GS$367</f>
        <v>0</v>
      </c>
      <c r="I113">
        <f>Опт!$GS$367</f>
        <v>0</v>
      </c>
    </row>
    <row r="114" spans="1:9" ht="11.25" customHeight="1">
      <c r="A114" t="e">
        <f aca="true" t="shared" si="62" ref="A114:A137">NA()</f>
        <v>#N/A</v>
      </c>
      <c r="B114" t="e">
        <f aca="true" t="shared" si="63" ref="B114:B137">NA()</f>
        <v>#N/A</v>
      </c>
      <c r="C114" t="e">
        <f aca="true" t="shared" si="64" ref="C114:C137">NA()</f>
        <v>#N/A</v>
      </c>
      <c r="D114" t="e">
        <f aca="true" t="shared" si="65" ref="D114:D137">NA()</f>
        <v>#N/A</v>
      </c>
      <c r="E114" t="e">
        <f aca="true" t="shared" si="66" ref="E114:E119">NA()</f>
        <v>#N/A</v>
      </c>
      <c r="F114" t="e">
        <f aca="true" t="shared" si="67" ref="F114:F137">NA()</f>
        <v>#N/A</v>
      </c>
      <c r="G114" t="e">
        <f aca="true" t="shared" si="68" ref="G114:G119">NA()</f>
        <v>#N/A</v>
      </c>
      <c r="H114" t="e">
        <f aca="true" t="shared" si="69" ref="H114:H137">NA()</f>
        <v>#N/A</v>
      </c>
      <c r="I114" t="e">
        <f aca="true" t="shared" si="70" ref="I114:I137">NA()</f>
        <v>#N/A</v>
      </c>
    </row>
    <row r="115" spans="1:9" ht="11.25" customHeight="1">
      <c r="A115" t="e">
        <f t="shared" si="62"/>
        <v>#N/A</v>
      </c>
      <c r="B115" t="e">
        <f t="shared" si="63"/>
        <v>#N/A</v>
      </c>
      <c r="C115" t="e">
        <f t="shared" si="64"/>
        <v>#N/A</v>
      </c>
      <c r="D115" t="e">
        <f t="shared" si="65"/>
        <v>#N/A</v>
      </c>
      <c r="E115" t="e">
        <f t="shared" si="66"/>
        <v>#N/A</v>
      </c>
      <c r="F115" t="e">
        <f t="shared" si="67"/>
        <v>#N/A</v>
      </c>
      <c r="G115" t="e">
        <f t="shared" si="68"/>
        <v>#N/A</v>
      </c>
      <c r="H115" t="e">
        <f t="shared" si="69"/>
        <v>#N/A</v>
      </c>
      <c r="I115" t="e">
        <f t="shared" si="70"/>
        <v>#N/A</v>
      </c>
    </row>
    <row r="116" spans="1:9" ht="11.25" customHeight="1">
      <c r="A116" t="e">
        <f t="shared" si="62"/>
        <v>#N/A</v>
      </c>
      <c r="B116" t="e">
        <f t="shared" si="63"/>
        <v>#N/A</v>
      </c>
      <c r="C116" t="e">
        <f t="shared" si="64"/>
        <v>#N/A</v>
      </c>
      <c r="D116" t="e">
        <f t="shared" si="65"/>
        <v>#N/A</v>
      </c>
      <c r="E116" t="e">
        <f t="shared" si="66"/>
        <v>#N/A</v>
      </c>
      <c r="F116" t="e">
        <f t="shared" si="67"/>
        <v>#N/A</v>
      </c>
      <c r="G116" t="e">
        <f t="shared" si="68"/>
        <v>#N/A</v>
      </c>
      <c r="H116" t="e">
        <f t="shared" si="69"/>
        <v>#N/A</v>
      </c>
      <c r="I116" t="e">
        <f t="shared" si="70"/>
        <v>#N/A</v>
      </c>
    </row>
    <row r="117" spans="1:9" ht="11.25" customHeight="1">
      <c r="A117" t="e">
        <f t="shared" si="62"/>
        <v>#N/A</v>
      </c>
      <c r="B117" t="e">
        <f t="shared" si="63"/>
        <v>#N/A</v>
      </c>
      <c r="C117" t="e">
        <f t="shared" si="64"/>
        <v>#N/A</v>
      </c>
      <c r="D117" t="e">
        <f t="shared" si="65"/>
        <v>#N/A</v>
      </c>
      <c r="E117" t="e">
        <f t="shared" si="66"/>
        <v>#N/A</v>
      </c>
      <c r="F117" t="e">
        <f t="shared" si="67"/>
        <v>#N/A</v>
      </c>
      <c r="G117" t="e">
        <f t="shared" si="68"/>
        <v>#N/A</v>
      </c>
      <c r="H117" t="e">
        <f t="shared" si="69"/>
        <v>#N/A</v>
      </c>
      <c r="I117" t="e">
        <f t="shared" si="70"/>
        <v>#N/A</v>
      </c>
    </row>
    <row r="118" spans="1:9" ht="11.25" customHeight="1">
      <c r="A118" t="e">
        <f t="shared" si="62"/>
        <v>#N/A</v>
      </c>
      <c r="B118" t="e">
        <f t="shared" si="63"/>
        <v>#N/A</v>
      </c>
      <c r="C118" t="e">
        <f t="shared" si="64"/>
        <v>#N/A</v>
      </c>
      <c r="D118" t="e">
        <f t="shared" si="65"/>
        <v>#N/A</v>
      </c>
      <c r="E118" t="e">
        <f t="shared" si="66"/>
        <v>#N/A</v>
      </c>
      <c r="F118" t="e">
        <f t="shared" si="67"/>
        <v>#N/A</v>
      </c>
      <c r="G118" t="e">
        <f t="shared" si="68"/>
        <v>#N/A</v>
      </c>
      <c r="H118" t="e">
        <f t="shared" si="69"/>
        <v>#N/A</v>
      </c>
      <c r="I118" t="e">
        <f t="shared" si="70"/>
        <v>#N/A</v>
      </c>
    </row>
    <row r="119" spans="1:9" ht="11.25" customHeight="1">
      <c r="A119" t="e">
        <f t="shared" si="62"/>
        <v>#N/A</v>
      </c>
      <c r="B119" t="e">
        <f t="shared" si="63"/>
        <v>#N/A</v>
      </c>
      <c r="C119" t="e">
        <f t="shared" si="64"/>
        <v>#N/A</v>
      </c>
      <c r="D119" t="e">
        <f t="shared" si="65"/>
        <v>#N/A</v>
      </c>
      <c r="E119" t="e">
        <f t="shared" si="66"/>
        <v>#N/A</v>
      </c>
      <c r="F119" t="e">
        <f t="shared" si="67"/>
        <v>#N/A</v>
      </c>
      <c r="G119" t="e">
        <f t="shared" si="68"/>
        <v>#N/A</v>
      </c>
      <c r="H119" t="e">
        <f t="shared" si="69"/>
        <v>#N/A</v>
      </c>
      <c r="I119" t="e">
        <f t="shared" si="70"/>
        <v>#N/A</v>
      </c>
    </row>
    <row r="120" spans="1:9" ht="11.25" customHeight="1">
      <c r="A120" t="e">
        <f t="shared" si="62"/>
        <v>#N/A</v>
      </c>
      <c r="B120" t="e">
        <f t="shared" si="63"/>
        <v>#N/A</v>
      </c>
      <c r="C120" t="e">
        <f t="shared" si="64"/>
        <v>#N/A</v>
      </c>
      <c r="D120" t="e">
        <f t="shared" si="65"/>
        <v>#N/A</v>
      </c>
      <c r="E120">
        <f>Опт!$GS$367</f>
        <v>0</v>
      </c>
      <c r="F120" t="e">
        <f t="shared" si="67"/>
        <v>#N/A</v>
      </c>
      <c r="G120">
        <f>Опт!$GS$367</f>
        <v>0</v>
      </c>
      <c r="H120" t="e">
        <f t="shared" si="69"/>
        <v>#N/A</v>
      </c>
      <c r="I120" t="e">
        <f t="shared" si="70"/>
        <v>#N/A</v>
      </c>
    </row>
    <row r="121" spans="1:9" ht="11.25" customHeight="1">
      <c r="A121" t="e">
        <f t="shared" si="62"/>
        <v>#N/A</v>
      </c>
      <c r="B121" t="e">
        <f t="shared" si="63"/>
        <v>#N/A</v>
      </c>
      <c r="C121" t="e">
        <f t="shared" si="64"/>
        <v>#N/A</v>
      </c>
      <c r="D121" t="e">
        <f t="shared" si="65"/>
        <v>#N/A</v>
      </c>
      <c r="E121">
        <f>Опт!$GT$368</f>
        <v>0</v>
      </c>
      <c r="F121" t="e">
        <f t="shared" si="67"/>
        <v>#N/A</v>
      </c>
      <c r="G121">
        <f>Опт!$GT$368</f>
        <v>0</v>
      </c>
      <c r="H121" t="e">
        <f t="shared" si="69"/>
        <v>#N/A</v>
      </c>
      <c r="I121" t="e">
        <f t="shared" si="70"/>
        <v>#N/A</v>
      </c>
    </row>
    <row r="122" spans="1:9" ht="11.25" customHeight="1">
      <c r="A122" t="e">
        <f t="shared" si="62"/>
        <v>#N/A</v>
      </c>
      <c r="B122" t="e">
        <f t="shared" si="63"/>
        <v>#N/A</v>
      </c>
      <c r="C122" t="e">
        <f t="shared" si="64"/>
        <v>#N/A</v>
      </c>
      <c r="D122" t="e">
        <f t="shared" si="65"/>
        <v>#N/A</v>
      </c>
      <c r="E122">
        <f>Опт!$GU$369</f>
        <v>0</v>
      </c>
      <c r="F122" t="e">
        <f t="shared" si="67"/>
        <v>#N/A</v>
      </c>
      <c r="G122">
        <f>Опт!$GU$369</f>
        <v>0</v>
      </c>
      <c r="H122" t="e">
        <f t="shared" si="69"/>
        <v>#N/A</v>
      </c>
      <c r="I122" t="e">
        <f t="shared" si="70"/>
        <v>#N/A</v>
      </c>
    </row>
    <row r="123" spans="1:9" ht="11.25" customHeight="1">
      <c r="A123" t="e">
        <f t="shared" si="62"/>
        <v>#N/A</v>
      </c>
      <c r="B123" t="e">
        <f t="shared" si="63"/>
        <v>#N/A</v>
      </c>
      <c r="C123" t="e">
        <f t="shared" si="64"/>
        <v>#N/A</v>
      </c>
      <c r="D123" t="e">
        <f t="shared" si="65"/>
        <v>#N/A</v>
      </c>
      <c r="E123">
        <f>Опт!$GV$370</f>
        <v>0</v>
      </c>
      <c r="F123" t="e">
        <f t="shared" si="67"/>
        <v>#N/A</v>
      </c>
      <c r="G123">
        <f>Опт!$GV$370</f>
        <v>0</v>
      </c>
      <c r="H123" t="e">
        <f t="shared" si="69"/>
        <v>#N/A</v>
      </c>
      <c r="I123" t="e">
        <f t="shared" si="70"/>
        <v>#N/A</v>
      </c>
    </row>
    <row r="124" spans="1:9" ht="11.25" customHeight="1">
      <c r="A124" t="e">
        <f t="shared" si="62"/>
        <v>#N/A</v>
      </c>
      <c r="B124" t="e">
        <f t="shared" si="63"/>
        <v>#N/A</v>
      </c>
      <c r="C124" t="e">
        <f t="shared" si="64"/>
        <v>#N/A</v>
      </c>
      <c r="D124" t="e">
        <f t="shared" si="65"/>
        <v>#N/A</v>
      </c>
      <c r="E124" t="e">
        <f>NA()</f>
        <v>#N/A</v>
      </c>
      <c r="F124" t="e">
        <f t="shared" si="67"/>
        <v>#N/A</v>
      </c>
      <c r="G124" t="e">
        <f>NA()</f>
        <v>#N/A</v>
      </c>
      <c r="H124" t="e">
        <f t="shared" si="69"/>
        <v>#N/A</v>
      </c>
      <c r="I124" t="e">
        <f t="shared" si="70"/>
        <v>#N/A</v>
      </c>
    </row>
    <row r="125" spans="1:9" ht="11.25" customHeight="1">
      <c r="A125" t="e">
        <f t="shared" si="62"/>
        <v>#N/A</v>
      </c>
      <c r="B125" t="e">
        <f t="shared" si="63"/>
        <v>#N/A</v>
      </c>
      <c r="C125" t="e">
        <f t="shared" si="64"/>
        <v>#N/A</v>
      </c>
      <c r="D125" t="e">
        <f t="shared" si="65"/>
        <v>#N/A</v>
      </c>
      <c r="E125">
        <f>Опт!$GX$377</f>
        <v>0</v>
      </c>
      <c r="F125" t="e">
        <f t="shared" si="67"/>
        <v>#N/A</v>
      </c>
      <c r="G125">
        <f>Опт!$GX$377</f>
        <v>0</v>
      </c>
      <c r="H125" t="e">
        <f t="shared" si="69"/>
        <v>#N/A</v>
      </c>
      <c r="I125" t="e">
        <f t="shared" si="70"/>
        <v>#N/A</v>
      </c>
    </row>
    <row r="126" spans="1:9" ht="11.25" customHeight="1">
      <c r="A126" t="e">
        <f t="shared" si="62"/>
        <v>#N/A</v>
      </c>
      <c r="B126" t="e">
        <f t="shared" si="63"/>
        <v>#N/A</v>
      </c>
      <c r="C126" t="e">
        <f t="shared" si="64"/>
        <v>#N/A</v>
      </c>
      <c r="D126" t="e">
        <f t="shared" si="65"/>
        <v>#N/A</v>
      </c>
      <c r="E126">
        <f>Опт!$GY$378</f>
        <v>0</v>
      </c>
      <c r="F126" t="e">
        <f t="shared" si="67"/>
        <v>#N/A</v>
      </c>
      <c r="G126">
        <f>Опт!$GY$378</f>
        <v>0</v>
      </c>
      <c r="H126" t="e">
        <f t="shared" si="69"/>
        <v>#N/A</v>
      </c>
      <c r="I126" t="e">
        <f t="shared" si="70"/>
        <v>#N/A</v>
      </c>
    </row>
    <row r="127" spans="1:9" ht="11.25" customHeight="1">
      <c r="A127" t="e">
        <f t="shared" si="62"/>
        <v>#N/A</v>
      </c>
      <c r="B127" t="e">
        <f t="shared" si="63"/>
        <v>#N/A</v>
      </c>
      <c r="C127" t="e">
        <f t="shared" si="64"/>
        <v>#N/A</v>
      </c>
      <c r="D127" t="e">
        <f t="shared" si="65"/>
        <v>#N/A</v>
      </c>
      <c r="E127" t="e">
        <f>NA()</f>
        <v>#N/A</v>
      </c>
      <c r="F127" s="476" t="e">
        <f t="shared" si="67"/>
        <v>#N/A</v>
      </c>
      <c r="G127" t="e">
        <f>NA()</f>
        <v>#N/A</v>
      </c>
      <c r="H127" s="476" t="e">
        <f t="shared" si="69"/>
        <v>#N/A</v>
      </c>
      <c r="I127" s="476" t="e">
        <f t="shared" si="70"/>
        <v>#N/A</v>
      </c>
    </row>
    <row r="128" spans="1:9" ht="11.25" customHeight="1">
      <c r="A128" t="e">
        <f t="shared" si="62"/>
        <v>#N/A</v>
      </c>
      <c r="B128" t="e">
        <f t="shared" si="63"/>
        <v>#N/A</v>
      </c>
      <c r="C128" t="e">
        <f t="shared" si="64"/>
        <v>#N/A</v>
      </c>
      <c r="D128" t="e">
        <f t="shared" si="65"/>
        <v>#N/A</v>
      </c>
      <c r="E128">
        <f>Опт!$HA$379</f>
        <v>0</v>
      </c>
      <c r="F128" s="476" t="e">
        <f t="shared" si="67"/>
        <v>#N/A</v>
      </c>
      <c r="G128">
        <f>Опт!$HA$379</f>
        <v>0</v>
      </c>
      <c r="H128" s="476" t="e">
        <f t="shared" si="69"/>
        <v>#N/A</v>
      </c>
      <c r="I128" s="476" t="e">
        <f t="shared" si="70"/>
        <v>#N/A</v>
      </c>
    </row>
    <row r="129" spans="1:9" ht="11.25" customHeight="1">
      <c r="A129" t="e">
        <f t="shared" si="62"/>
        <v>#N/A</v>
      </c>
      <c r="B129" t="e">
        <f t="shared" si="63"/>
        <v>#N/A</v>
      </c>
      <c r="C129" t="e">
        <f t="shared" si="64"/>
        <v>#N/A</v>
      </c>
      <c r="D129" t="e">
        <f t="shared" si="65"/>
        <v>#N/A</v>
      </c>
      <c r="E129" t="e">
        <f aca="true" t="shared" si="71" ref="E129:E137">NA()</f>
        <v>#N/A</v>
      </c>
      <c r="F129" t="e">
        <f t="shared" si="67"/>
        <v>#N/A</v>
      </c>
      <c r="G129" t="e">
        <f aca="true" t="shared" si="72" ref="G129:G137">NA()</f>
        <v>#N/A</v>
      </c>
      <c r="H129" t="e">
        <f t="shared" si="69"/>
        <v>#N/A</v>
      </c>
      <c r="I129" t="e">
        <f t="shared" si="70"/>
        <v>#N/A</v>
      </c>
    </row>
    <row r="130" spans="1:9" ht="11.25" customHeight="1">
      <c r="A130" t="e">
        <f t="shared" si="62"/>
        <v>#N/A</v>
      </c>
      <c r="B130" t="e">
        <f t="shared" si="63"/>
        <v>#N/A</v>
      </c>
      <c r="C130" t="e">
        <f t="shared" si="64"/>
        <v>#N/A</v>
      </c>
      <c r="D130" t="e">
        <f t="shared" si="65"/>
        <v>#N/A</v>
      </c>
      <c r="E130" t="e">
        <f t="shared" si="71"/>
        <v>#N/A</v>
      </c>
      <c r="F130" t="e">
        <f t="shared" si="67"/>
        <v>#N/A</v>
      </c>
      <c r="G130" t="e">
        <f t="shared" si="72"/>
        <v>#N/A</v>
      </c>
      <c r="H130" t="e">
        <f t="shared" si="69"/>
        <v>#N/A</v>
      </c>
      <c r="I130" t="e">
        <f t="shared" si="70"/>
        <v>#N/A</v>
      </c>
    </row>
    <row r="131" spans="1:9" ht="11.25" customHeight="1">
      <c r="A131" t="e">
        <f t="shared" si="62"/>
        <v>#N/A</v>
      </c>
      <c r="B131" t="e">
        <f t="shared" si="63"/>
        <v>#N/A</v>
      </c>
      <c r="C131" t="e">
        <f t="shared" si="64"/>
        <v>#N/A</v>
      </c>
      <c r="D131" t="e">
        <f t="shared" si="65"/>
        <v>#N/A</v>
      </c>
      <c r="E131" t="e">
        <f t="shared" si="71"/>
        <v>#N/A</v>
      </c>
      <c r="F131" t="e">
        <f t="shared" si="67"/>
        <v>#N/A</v>
      </c>
      <c r="G131" t="e">
        <f t="shared" si="72"/>
        <v>#N/A</v>
      </c>
      <c r="H131" t="e">
        <f t="shared" si="69"/>
        <v>#N/A</v>
      </c>
      <c r="I131" t="e">
        <f t="shared" si="70"/>
        <v>#N/A</v>
      </c>
    </row>
    <row r="132" spans="1:9" ht="11.25" customHeight="1">
      <c r="A132" t="e">
        <f t="shared" si="62"/>
        <v>#N/A</v>
      </c>
      <c r="B132" t="e">
        <f t="shared" si="63"/>
        <v>#N/A</v>
      </c>
      <c r="C132" t="e">
        <f t="shared" si="64"/>
        <v>#N/A</v>
      </c>
      <c r="D132" t="e">
        <f t="shared" si="65"/>
        <v>#N/A</v>
      </c>
      <c r="E132" t="e">
        <f t="shared" si="71"/>
        <v>#N/A</v>
      </c>
      <c r="F132" t="e">
        <f t="shared" si="67"/>
        <v>#N/A</v>
      </c>
      <c r="G132" t="e">
        <f t="shared" si="72"/>
        <v>#N/A</v>
      </c>
      <c r="H132" t="e">
        <f t="shared" si="69"/>
        <v>#N/A</v>
      </c>
      <c r="I132" t="e">
        <f t="shared" si="70"/>
        <v>#N/A</v>
      </c>
    </row>
    <row r="133" spans="1:9" ht="11.25" customHeight="1">
      <c r="A133" t="e">
        <f t="shared" si="62"/>
        <v>#N/A</v>
      </c>
      <c r="B133" t="e">
        <f t="shared" si="63"/>
        <v>#N/A</v>
      </c>
      <c r="C133" t="e">
        <f t="shared" si="64"/>
        <v>#N/A</v>
      </c>
      <c r="D133" t="e">
        <f t="shared" si="65"/>
        <v>#N/A</v>
      </c>
      <c r="E133" t="e">
        <f t="shared" si="71"/>
        <v>#N/A</v>
      </c>
      <c r="F133" t="e">
        <f t="shared" si="67"/>
        <v>#N/A</v>
      </c>
      <c r="G133" t="e">
        <f t="shared" si="72"/>
        <v>#N/A</v>
      </c>
      <c r="H133" t="e">
        <f t="shared" si="69"/>
        <v>#N/A</v>
      </c>
      <c r="I133" t="e">
        <f t="shared" si="70"/>
        <v>#N/A</v>
      </c>
    </row>
    <row r="134" spans="1:9" ht="11.25" customHeight="1">
      <c r="A134" t="e">
        <f t="shared" si="62"/>
        <v>#N/A</v>
      </c>
      <c r="B134" t="e">
        <f t="shared" si="63"/>
        <v>#N/A</v>
      </c>
      <c r="C134" t="e">
        <f t="shared" si="64"/>
        <v>#N/A</v>
      </c>
      <c r="D134" t="e">
        <f t="shared" si="65"/>
        <v>#N/A</v>
      </c>
      <c r="E134" t="e">
        <f t="shared" si="71"/>
        <v>#N/A</v>
      </c>
      <c r="F134" t="e">
        <f t="shared" si="67"/>
        <v>#N/A</v>
      </c>
      <c r="G134" t="e">
        <f t="shared" si="72"/>
        <v>#N/A</v>
      </c>
      <c r="H134" t="e">
        <f t="shared" si="69"/>
        <v>#N/A</v>
      </c>
      <c r="I134" t="e">
        <f t="shared" si="70"/>
        <v>#N/A</v>
      </c>
    </row>
    <row r="135" spans="1:9" ht="11.25" customHeight="1">
      <c r="A135" t="e">
        <f t="shared" si="62"/>
        <v>#N/A</v>
      </c>
      <c r="B135" t="e">
        <f t="shared" si="63"/>
        <v>#N/A</v>
      </c>
      <c r="C135" t="e">
        <f t="shared" si="64"/>
        <v>#N/A</v>
      </c>
      <c r="D135" t="e">
        <f t="shared" si="65"/>
        <v>#N/A</v>
      </c>
      <c r="E135" t="e">
        <f t="shared" si="71"/>
        <v>#N/A</v>
      </c>
      <c r="F135" t="e">
        <f t="shared" si="67"/>
        <v>#N/A</v>
      </c>
      <c r="G135" t="e">
        <f t="shared" si="72"/>
        <v>#N/A</v>
      </c>
      <c r="H135" t="e">
        <f t="shared" si="69"/>
        <v>#N/A</v>
      </c>
      <c r="I135" t="e">
        <f t="shared" si="70"/>
        <v>#N/A</v>
      </c>
    </row>
    <row r="136" spans="1:9" ht="11.25" customHeight="1">
      <c r="A136" t="e">
        <f t="shared" si="62"/>
        <v>#N/A</v>
      </c>
      <c r="B136" t="e">
        <f t="shared" si="63"/>
        <v>#N/A</v>
      </c>
      <c r="C136" t="e">
        <f t="shared" si="64"/>
        <v>#N/A</v>
      </c>
      <c r="D136" t="e">
        <f t="shared" si="65"/>
        <v>#N/A</v>
      </c>
      <c r="E136" t="e">
        <f t="shared" si="71"/>
        <v>#N/A</v>
      </c>
      <c r="F136" t="e">
        <f t="shared" si="67"/>
        <v>#N/A</v>
      </c>
      <c r="G136" t="e">
        <f t="shared" si="72"/>
        <v>#N/A</v>
      </c>
      <c r="H136" t="e">
        <f t="shared" si="69"/>
        <v>#N/A</v>
      </c>
      <c r="I136" t="e">
        <f t="shared" si="70"/>
        <v>#N/A</v>
      </c>
    </row>
    <row r="137" spans="1:9" ht="11.25" customHeight="1">
      <c r="A137" t="e">
        <f t="shared" si="62"/>
        <v>#N/A</v>
      </c>
      <c r="B137" t="e">
        <f t="shared" si="63"/>
        <v>#N/A</v>
      </c>
      <c r="C137" t="e">
        <f t="shared" si="64"/>
        <v>#N/A</v>
      </c>
      <c r="D137" t="e">
        <f t="shared" si="65"/>
        <v>#N/A</v>
      </c>
      <c r="E137" t="e">
        <f t="shared" si="71"/>
        <v>#N/A</v>
      </c>
      <c r="F137" t="e">
        <f t="shared" si="67"/>
        <v>#N/A</v>
      </c>
      <c r="G137" t="e">
        <f t="shared" si="72"/>
        <v>#N/A</v>
      </c>
      <c r="H137" t="e">
        <f t="shared" si="69"/>
        <v>#N/A</v>
      </c>
      <c r="I137" t="e">
        <f t="shared" si="7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Опт!$HC$382</f>
        <v>0</v>
      </c>
      <c r="F2" t="e">
        <f>NA()</f>
        <v>#N/A</v>
      </c>
      <c r="G2">
        <f>Опт!$HC$382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Опт!$IG$388</f>
        <v>0</v>
      </c>
      <c r="B3">
        <f>Опт!$IG$388</f>
        <v>0</v>
      </c>
      <c r="C3">
        <f>Опт!$IG$388</f>
        <v>0</v>
      </c>
      <c r="D3">
        <f>Опт!$IG$388</f>
        <v>0</v>
      </c>
      <c r="E3">
        <f>Опт!$IG$388</f>
        <v>0</v>
      </c>
      <c r="F3">
        <f>Опт!$IG$388</f>
        <v>0</v>
      </c>
      <c r="G3">
        <f>Опт!$IG$388</f>
        <v>0</v>
      </c>
      <c r="H3">
        <f>Опт!$IG$388</f>
        <v>0</v>
      </c>
      <c r="I3">
        <f>Опт!$IG$388</f>
        <v>0</v>
      </c>
    </row>
    <row r="4" spans="1:9" ht="11.25" customHeight="1">
      <c r="A4">
        <f>Опт!$AJ$426</f>
        <v>0</v>
      </c>
      <c r="B4">
        <f>Опт!$AJ$426</f>
        <v>0</v>
      </c>
      <c r="C4">
        <f>Опт!$AJ$426</f>
        <v>0</v>
      </c>
      <c r="D4">
        <f>Опт!$AJ$426</f>
        <v>0</v>
      </c>
      <c r="E4" t="e">
        <f aca="true" t="shared" si="0" ref="E4:E16">NA()</f>
        <v>#N/A</v>
      </c>
      <c r="F4">
        <f>Опт!$AJ$426</f>
        <v>0</v>
      </c>
      <c r="G4" t="e">
        <f aca="true" t="shared" si="1" ref="G4:G16">NA()</f>
        <v>#N/A</v>
      </c>
      <c r="H4">
        <f>Опт!$AJ$426</f>
        <v>0</v>
      </c>
      <c r="I4">
        <f>Опт!$AJ$426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476" t="e">
        <f aca="true" t="shared" si="6" ref="F5:F7">NA()</f>
        <v>#N/A</v>
      </c>
      <c r="G5" t="e">
        <f t="shared" si="1"/>
        <v>#N/A</v>
      </c>
      <c r="H5" s="476" t="e">
        <f aca="true" t="shared" si="7" ref="H5:H7">NA()</f>
        <v>#N/A</v>
      </c>
      <c r="I5" s="476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476" t="e">
        <f t="shared" si="6"/>
        <v>#N/A</v>
      </c>
      <c r="G7" t="e">
        <f t="shared" si="1"/>
        <v>#N/A</v>
      </c>
      <c r="H7" s="476" t="e">
        <f t="shared" si="7"/>
        <v>#N/A</v>
      </c>
      <c r="I7" s="476" t="e">
        <f t="shared" si="8"/>
        <v>#N/A</v>
      </c>
    </row>
    <row r="8" spans="1:9" ht="11.25" customHeight="1">
      <c r="A8">
        <f>Опт!$BG$449</f>
        <v>0</v>
      </c>
      <c r="B8">
        <f>Опт!$BG$449</f>
        <v>0</v>
      </c>
      <c r="C8">
        <f>Опт!$BG$449</f>
        <v>0</v>
      </c>
      <c r="D8">
        <f>Опт!$BG$449</f>
        <v>0</v>
      </c>
      <c r="E8" t="e">
        <f t="shared" si="0"/>
        <v>#N/A</v>
      </c>
      <c r="F8">
        <f>Опт!$BG$449</f>
        <v>0</v>
      </c>
      <c r="G8" t="e">
        <f t="shared" si="1"/>
        <v>#N/A</v>
      </c>
      <c r="H8">
        <f>Опт!$BG$449</f>
        <v>0</v>
      </c>
      <c r="I8">
        <f>Опт!$BG$449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Опт!$P$421</f>
        <v>0</v>
      </c>
      <c r="B11">
        <f>Опт!$P$421</f>
        <v>0</v>
      </c>
      <c r="C11">
        <f>Опт!$P$421</f>
        <v>0</v>
      </c>
      <c r="D11">
        <f>Опт!$P$421</f>
        <v>0</v>
      </c>
      <c r="E11" t="e">
        <f t="shared" si="0"/>
        <v>#N/A</v>
      </c>
      <c r="F11">
        <f>Опт!$P$421</f>
        <v>0</v>
      </c>
      <c r="G11" t="e">
        <f t="shared" si="1"/>
        <v>#N/A</v>
      </c>
      <c r="H11">
        <f>Опт!$P$421</f>
        <v>0</v>
      </c>
      <c r="I11">
        <f>Опт!$P$421</f>
        <v>0</v>
      </c>
    </row>
    <row r="12" spans="1:9" ht="11.25" customHeight="1">
      <c r="A12">
        <f>Опт!$Q$422</f>
        <v>0</v>
      </c>
      <c r="B12">
        <f>Опт!$Q$422</f>
        <v>0</v>
      </c>
      <c r="C12">
        <f>Опт!$Q$422</f>
        <v>0</v>
      </c>
      <c r="D12">
        <f>Опт!$Q$422</f>
        <v>0</v>
      </c>
      <c r="E12" t="e">
        <f t="shared" si="0"/>
        <v>#N/A</v>
      </c>
      <c r="F12">
        <f>Опт!$Q$422</f>
        <v>0</v>
      </c>
      <c r="G12" t="e">
        <f t="shared" si="1"/>
        <v>#N/A</v>
      </c>
      <c r="H12">
        <f>Опт!$Q$422</f>
        <v>0</v>
      </c>
      <c r="I12">
        <f>Опт!$Q$422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476" t="e">
        <f t="shared" si="20"/>
        <v>#N/A</v>
      </c>
      <c r="G15" t="e">
        <f t="shared" si="1"/>
        <v>#N/A</v>
      </c>
      <c r="H15" s="476" t="e">
        <f t="shared" si="21"/>
        <v>#N/A</v>
      </c>
      <c r="I15" s="476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476" t="e">
        <f t="shared" si="20"/>
        <v>#N/A</v>
      </c>
      <c r="G16" t="e">
        <f t="shared" si="1"/>
        <v>#N/A</v>
      </c>
      <c r="H16" s="476" t="e">
        <f t="shared" si="21"/>
        <v>#N/A</v>
      </c>
      <c r="I16" s="476" t="e">
        <f t="shared" si="22"/>
        <v>#N/A</v>
      </c>
    </row>
    <row r="17" spans="1:9" ht="11.25" customHeight="1">
      <c r="A17">
        <f>Опт!$IG$388</f>
        <v>0</v>
      </c>
      <c r="B17">
        <f>Опт!$IG$388</f>
        <v>0</v>
      </c>
      <c r="C17">
        <f>Опт!$IG$388</f>
        <v>0</v>
      </c>
      <c r="D17">
        <f>Опт!$IG$388</f>
        <v>0</v>
      </c>
      <c r="E17">
        <f>Опт!$IG$388</f>
        <v>0</v>
      </c>
      <c r="F17">
        <f>Опт!$IG$388</f>
        <v>0</v>
      </c>
      <c r="G17">
        <f>Опт!$IG$388</f>
        <v>0</v>
      </c>
      <c r="H17">
        <f>Опт!$IG$388</f>
        <v>0</v>
      </c>
      <c r="I17">
        <f>Опт!$IG$388</f>
        <v>0</v>
      </c>
    </row>
    <row r="18" spans="1:9" ht="11.25" customHeight="1">
      <c r="A18" t="e">
        <f aca="true" t="shared" si="23" ref="A18:A28">NA()</f>
        <v>#N/A</v>
      </c>
      <c r="B18" t="e">
        <f aca="true" t="shared" si="24" ref="B18:B28">NA()</f>
        <v>#N/A</v>
      </c>
      <c r="C18" t="e">
        <f aca="true" t="shared" si="25" ref="C18:C28">NA()</f>
        <v>#N/A</v>
      </c>
      <c r="D18" t="e">
        <f aca="true" t="shared" si="26" ref="D18:D28">NA()</f>
        <v>#N/A</v>
      </c>
      <c r="E18" t="e">
        <f aca="true" t="shared" si="27" ref="E18:E19">NA()</f>
        <v>#N/A</v>
      </c>
      <c r="F18" t="e">
        <f aca="true" t="shared" si="28" ref="F18:F28">NA()</f>
        <v>#N/A</v>
      </c>
      <c r="G18" t="e">
        <f aca="true" t="shared" si="29" ref="G18:G19">NA()</f>
        <v>#N/A</v>
      </c>
      <c r="H18" t="e">
        <f aca="true" t="shared" si="30" ref="H18:H28">NA()</f>
        <v>#N/A</v>
      </c>
      <c r="I18" t="e">
        <f aca="true" t="shared" si="31" ref="I18:I28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Опт!$HZ$383</f>
        <v>0</v>
      </c>
      <c r="F20" t="e">
        <f t="shared" si="28"/>
        <v>#N/A</v>
      </c>
      <c r="G20">
        <f>Опт!$HZ$383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Опт!$ID$384</f>
        <v>0</v>
      </c>
      <c r="F23" t="e">
        <f t="shared" si="28"/>
        <v>#N/A</v>
      </c>
      <c r="G23">
        <f>Опт!$ID$384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Опт!$IE$385</f>
        <v>0</v>
      </c>
      <c r="F24" t="e">
        <f t="shared" si="28"/>
        <v>#N/A</v>
      </c>
      <c r="G24">
        <f>Опт!$IE$385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Опт!$IF$387</f>
        <v>0</v>
      </c>
      <c r="F25" t="e">
        <f t="shared" si="28"/>
        <v>#N/A</v>
      </c>
      <c r="G25">
        <f>Опт!$IF$387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 t="shared" si="34"/>
        <v>#N/A</v>
      </c>
      <c r="F29" t="e">
        <f>Опт!#REF!</f>
        <v>#REF!</v>
      </c>
      <c r="G29" t="e">
        <f t="shared" si="35"/>
        <v>#N/A</v>
      </c>
      <c r="H29" t="e">
        <f>Опт!#REF!</f>
        <v>#REF!</v>
      </c>
      <c r="I29" t="e">
        <f>Опт!#REF!</f>
        <v>#REF!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4"/>
        <v>#N/A</v>
      </c>
      <c r="F30" s="476" t="e">
        <f>NA()</f>
        <v>#N/A</v>
      </c>
      <c r="G30" t="e">
        <f t="shared" si="35"/>
        <v>#N/A</v>
      </c>
      <c r="H30" s="476" t="e">
        <f>NA()</f>
        <v>#N/A</v>
      </c>
      <c r="I30" s="476" t="e">
        <f>NA()</f>
        <v>#N/A</v>
      </c>
    </row>
    <row r="31" spans="1:9" ht="11.25" customHeight="1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 t="shared" si="34"/>
        <v>#N/A</v>
      </c>
      <c r="F31" t="e">
        <f>Опт!#REF!</f>
        <v>#REF!</v>
      </c>
      <c r="G31" t="e">
        <f t="shared" si="35"/>
        <v>#N/A</v>
      </c>
      <c r="H31" t="e">
        <f>Опт!#REF!</f>
        <v>#REF!</v>
      </c>
      <c r="I31" t="e">
        <f>Опт!#REF!</f>
        <v>#REF!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34"/>
        <v>#N/A</v>
      </c>
      <c r="F32" t="e">
        <f>NA()</f>
        <v>#N/A</v>
      </c>
      <c r="G32" t="e">
        <f t="shared" si="35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Опт!$P$421</f>
        <v>0</v>
      </c>
      <c r="B33">
        <f>Опт!$P$421</f>
        <v>0</v>
      </c>
      <c r="C33">
        <f>Опт!$P$421</f>
        <v>0</v>
      </c>
      <c r="D33">
        <f>Опт!$P$421</f>
        <v>0</v>
      </c>
      <c r="E33" t="e">
        <f t="shared" si="34"/>
        <v>#N/A</v>
      </c>
      <c r="F33">
        <f>Опт!$P$421</f>
        <v>0</v>
      </c>
      <c r="G33" t="e">
        <f t="shared" si="35"/>
        <v>#N/A</v>
      </c>
      <c r="H33">
        <f>Опт!$P$421</f>
        <v>0</v>
      </c>
      <c r="I33">
        <f>Опт!$P$421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Опт!$AJ$426</f>
        <v>0</v>
      </c>
      <c r="B36">
        <f>Опт!$AJ$426</f>
        <v>0</v>
      </c>
      <c r="C36">
        <f>Опт!$AJ$426</f>
        <v>0</v>
      </c>
      <c r="D36">
        <f>Опт!$AJ$426</f>
        <v>0</v>
      </c>
      <c r="E36" t="e">
        <f t="shared" si="34"/>
        <v>#N/A</v>
      </c>
      <c r="F36">
        <f>Опт!$AJ$426</f>
        <v>0</v>
      </c>
      <c r="G36" t="e">
        <f t="shared" si="35"/>
        <v>#N/A</v>
      </c>
      <c r="H36">
        <f>Опт!$AJ$426</f>
        <v>0</v>
      </c>
      <c r="I36">
        <f>Опт!$AJ$426</f>
        <v>0</v>
      </c>
    </row>
    <row r="37" spans="1:9" ht="11.25" customHeight="1">
      <c r="A37" t="e">
        <f aca="true" t="shared" si="43" ref="A37:A39">NA()</f>
        <v>#N/A</v>
      </c>
      <c r="B37" t="e">
        <f aca="true" t="shared" si="44" ref="B37:B39">NA()</f>
        <v>#N/A</v>
      </c>
      <c r="C37" t="e">
        <f aca="true" t="shared" si="45" ref="C37:C39">NA()</f>
        <v>#N/A</v>
      </c>
      <c r="D37" t="e">
        <f aca="true" t="shared" si="46" ref="D37:D39">NA()</f>
        <v>#N/A</v>
      </c>
      <c r="E37" t="e">
        <f t="shared" si="34"/>
        <v>#N/A</v>
      </c>
      <c r="F37" t="e">
        <f aca="true" t="shared" si="47" ref="F37:F39">NA()</f>
        <v>#N/A</v>
      </c>
      <c r="G37" t="e">
        <f t="shared" si="35"/>
        <v>#N/A</v>
      </c>
      <c r="H37" t="e">
        <f aca="true" t="shared" si="48" ref="H37:H39">NA()</f>
        <v>#N/A</v>
      </c>
      <c r="I37" t="e">
        <f aca="true" t="shared" si="49" ref="I37:I39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476">
        <f>Опт!$H$412</f>
        <v>215.5</v>
      </c>
      <c r="B40" s="476">
        <f>Опт!$H$412</f>
        <v>215.5</v>
      </c>
      <c r="C40" s="476">
        <f>Опт!$H$412</f>
        <v>215.5</v>
      </c>
      <c r="D40" s="476">
        <f>Опт!$H$412</f>
        <v>215.5</v>
      </c>
      <c r="E40" t="e">
        <f t="shared" si="34"/>
        <v>#N/A</v>
      </c>
      <c r="F40" s="476">
        <f>Опт!$H$412</f>
        <v>215.5</v>
      </c>
      <c r="G40" t="e">
        <f t="shared" si="35"/>
        <v>#N/A</v>
      </c>
      <c r="H40" s="476">
        <f>Опт!$H$412</f>
        <v>215.5</v>
      </c>
      <c r="I40" s="476">
        <f>Опт!$H$412</f>
        <v>215.5</v>
      </c>
    </row>
    <row r="41" spans="1:9" ht="11.25" customHeight="1">
      <c r="A41" t="e">
        <f aca="true" t="shared" si="50" ref="A41:A46">NA()</f>
        <v>#N/A</v>
      </c>
      <c r="B41" t="e">
        <f aca="true" t="shared" si="51" ref="B41:B46">NA()</f>
        <v>#N/A</v>
      </c>
      <c r="C41" t="e">
        <f aca="true" t="shared" si="52" ref="C41:C46">NA()</f>
        <v>#N/A</v>
      </c>
      <c r="D41" t="e">
        <f aca="true" t="shared" si="53" ref="D41:D46">NA()</f>
        <v>#N/A</v>
      </c>
      <c r="E41" t="e">
        <f t="shared" si="34"/>
        <v>#N/A</v>
      </c>
      <c r="F41" s="476" t="e">
        <f aca="true" t="shared" si="54" ref="F41:F46">NA()</f>
        <v>#N/A</v>
      </c>
      <c r="G41" t="e">
        <f t="shared" si="35"/>
        <v>#N/A</v>
      </c>
      <c r="H41" s="476" t="e">
        <f aca="true" t="shared" si="55" ref="H41:H46">NA()</f>
        <v>#N/A</v>
      </c>
      <c r="I41" s="476" t="e">
        <f aca="true" t="shared" si="56" ref="I41:I46">NA()</f>
        <v>#N/A</v>
      </c>
    </row>
    <row r="42" spans="1:9" ht="11.25" customHeight="1">
      <c r="A42" t="e">
        <f t="shared" si="50"/>
        <v>#N/A</v>
      </c>
      <c r="B42" t="e">
        <f t="shared" si="51"/>
        <v>#N/A</v>
      </c>
      <c r="C42" t="e">
        <f t="shared" si="52"/>
        <v>#N/A</v>
      </c>
      <c r="D42" t="e">
        <f t="shared" si="53"/>
        <v>#N/A</v>
      </c>
      <c r="E42" t="e">
        <f t="shared" si="34"/>
        <v>#N/A</v>
      </c>
      <c r="F42" s="476" t="e">
        <f t="shared" si="54"/>
        <v>#N/A</v>
      </c>
      <c r="G42" t="e">
        <f t="shared" si="35"/>
        <v>#N/A</v>
      </c>
      <c r="H42" s="476" t="e">
        <f t="shared" si="55"/>
        <v>#N/A</v>
      </c>
      <c r="I42" s="476" t="e">
        <f t="shared" si="56"/>
        <v>#N/A</v>
      </c>
    </row>
    <row r="43" spans="1:9" ht="11.25" customHeight="1">
      <c r="A43" t="e">
        <f t="shared" si="50"/>
        <v>#N/A</v>
      </c>
      <c r="B43" t="e">
        <f t="shared" si="51"/>
        <v>#N/A</v>
      </c>
      <c r="C43" t="e">
        <f t="shared" si="52"/>
        <v>#N/A</v>
      </c>
      <c r="D43" t="e">
        <f t="shared" si="53"/>
        <v>#N/A</v>
      </c>
      <c r="E43" t="e">
        <f t="shared" si="34"/>
        <v>#N/A</v>
      </c>
      <c r="F43" t="e">
        <f t="shared" si="54"/>
        <v>#N/A</v>
      </c>
      <c r="G43" t="e">
        <f t="shared" si="35"/>
        <v>#N/A</v>
      </c>
      <c r="H43" t="e">
        <f t="shared" si="55"/>
        <v>#N/A</v>
      </c>
      <c r="I43" t="e">
        <f t="shared" si="56"/>
        <v>#N/A</v>
      </c>
    </row>
    <row r="44" spans="1:9" ht="11.25" customHeight="1">
      <c r="A44" t="e">
        <f t="shared" si="50"/>
        <v>#N/A</v>
      </c>
      <c r="B44" t="e">
        <f t="shared" si="51"/>
        <v>#N/A</v>
      </c>
      <c r="C44" t="e">
        <f t="shared" si="52"/>
        <v>#N/A</v>
      </c>
      <c r="D44" t="e">
        <f t="shared" si="53"/>
        <v>#N/A</v>
      </c>
      <c r="E44" t="e">
        <f t="shared" si="34"/>
        <v>#N/A</v>
      </c>
      <c r="F44" t="e">
        <f t="shared" si="54"/>
        <v>#N/A</v>
      </c>
      <c r="G44" t="e">
        <f t="shared" si="35"/>
        <v>#N/A</v>
      </c>
      <c r="H44" t="e">
        <f t="shared" si="55"/>
        <v>#N/A</v>
      </c>
      <c r="I44" t="e">
        <f t="shared" si="56"/>
        <v>#N/A</v>
      </c>
    </row>
    <row r="45" spans="1:9" ht="11.25" customHeight="1">
      <c r="A45" t="e">
        <f t="shared" si="50"/>
        <v>#N/A</v>
      </c>
      <c r="B45" t="e">
        <f t="shared" si="51"/>
        <v>#N/A</v>
      </c>
      <c r="C45" t="e">
        <f t="shared" si="52"/>
        <v>#N/A</v>
      </c>
      <c r="D45" t="e">
        <f t="shared" si="53"/>
        <v>#N/A</v>
      </c>
      <c r="E45" t="e">
        <f t="shared" si="34"/>
        <v>#N/A</v>
      </c>
      <c r="F45" s="476" t="e">
        <f t="shared" si="54"/>
        <v>#N/A</v>
      </c>
      <c r="G45" t="e">
        <f t="shared" si="35"/>
        <v>#N/A</v>
      </c>
      <c r="H45" s="476" t="e">
        <f t="shared" si="55"/>
        <v>#N/A</v>
      </c>
      <c r="I45" s="476" t="e">
        <f t="shared" si="56"/>
        <v>#N/A</v>
      </c>
    </row>
    <row r="46" spans="1:9" ht="11.25" customHeight="1">
      <c r="A46" t="e">
        <f t="shared" si="50"/>
        <v>#N/A</v>
      </c>
      <c r="B46" t="e">
        <f t="shared" si="51"/>
        <v>#N/A</v>
      </c>
      <c r="C46" t="e">
        <f t="shared" si="52"/>
        <v>#N/A</v>
      </c>
      <c r="D46" t="e">
        <f t="shared" si="53"/>
        <v>#N/A</v>
      </c>
      <c r="E46" t="e">
        <f t="shared" si="34"/>
        <v>#N/A</v>
      </c>
      <c r="F46" s="476" t="e">
        <f t="shared" si="54"/>
        <v>#N/A</v>
      </c>
      <c r="G46" t="e">
        <f t="shared" si="35"/>
        <v>#N/A</v>
      </c>
      <c r="H46" s="476" t="e">
        <f t="shared" si="55"/>
        <v>#N/A</v>
      </c>
      <c r="I46" s="476" t="e">
        <f t="shared" si="56"/>
        <v>#N/A</v>
      </c>
    </row>
    <row r="47" spans="1:9" ht="11.25" customHeight="1">
      <c r="A47">
        <f>Опт!$BS$459</f>
        <v>0</v>
      </c>
      <c r="B47">
        <f>Опт!$BS$459</f>
        <v>0</v>
      </c>
      <c r="C47">
        <f>Опт!$BS$459</f>
        <v>0</v>
      </c>
      <c r="D47">
        <f>Опт!$BS$459</f>
        <v>0</v>
      </c>
      <c r="E47" t="e">
        <f t="shared" si="34"/>
        <v>#N/A</v>
      </c>
      <c r="F47">
        <f>Опт!$BS$459</f>
        <v>0</v>
      </c>
      <c r="G47" t="e">
        <f t="shared" si="35"/>
        <v>#N/A</v>
      </c>
      <c r="H47">
        <f>Опт!$BS$459</f>
        <v>0</v>
      </c>
      <c r="I47">
        <f>Опт!$BS$459</f>
        <v>0</v>
      </c>
    </row>
    <row r="48" spans="1:9" ht="11.25" customHeight="1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 t="shared" si="34"/>
        <v>#N/A</v>
      </c>
      <c r="F48" t="e">
        <f>Опт!#REF!</f>
        <v>#REF!</v>
      </c>
      <c r="G48" t="e">
        <f t="shared" si="35"/>
        <v>#N/A</v>
      </c>
      <c r="H48" t="e">
        <f>Опт!#REF!</f>
        <v>#REF!</v>
      </c>
      <c r="I48" t="e">
        <f>Опт!#REF!</f>
        <v>#REF!</v>
      </c>
    </row>
    <row r="49" spans="1:9" ht="11.25" customHeight="1">
      <c r="A49">
        <f>Опт!$GI$349</f>
        <v>0</v>
      </c>
      <c r="B49">
        <f>Опт!$GI$349</f>
        <v>0</v>
      </c>
      <c r="C49">
        <f>Опт!$GI$349</f>
        <v>0</v>
      </c>
      <c r="D49">
        <f>Опт!$GI$349</f>
        <v>0</v>
      </c>
      <c r="E49" t="e">
        <f t="shared" si="34"/>
        <v>#N/A</v>
      </c>
      <c r="F49">
        <f>Опт!$GI$349</f>
        <v>0</v>
      </c>
      <c r="G49" t="e">
        <f t="shared" si="35"/>
        <v>#N/A</v>
      </c>
      <c r="H49">
        <f>Опт!$GI$349</f>
        <v>0</v>
      </c>
      <c r="I49">
        <f>Опт!$GI$349</f>
        <v>0</v>
      </c>
    </row>
    <row r="50" spans="1:9" ht="11.25" customHeight="1">
      <c r="A50">
        <f>Опт!$BH$451</f>
        <v>0</v>
      </c>
      <c r="B50">
        <f>Опт!$BH$451</f>
        <v>0</v>
      </c>
      <c r="C50">
        <f>Опт!$BH$451</f>
        <v>0</v>
      </c>
      <c r="D50">
        <f>Опт!$BH$451</f>
        <v>0</v>
      </c>
      <c r="E50" t="e">
        <f t="shared" si="34"/>
        <v>#N/A</v>
      </c>
      <c r="F50">
        <f>Опт!$BH$451</f>
        <v>0</v>
      </c>
      <c r="G50" t="e">
        <f t="shared" si="35"/>
        <v>#N/A</v>
      </c>
      <c r="H50">
        <f>Опт!$BH$451</f>
        <v>0</v>
      </c>
      <c r="I50">
        <f>Опт!$BH$451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9" ht="11.25" customHeight="1">
      <c r="A2">
        <f>Опт!B435</f>
        <v>0</v>
      </c>
      <c r="B2">
        <f>Опт!C435</f>
        <v>0</v>
      </c>
      <c r="C2">
        <f>Опт!D435</f>
        <v>0</v>
      </c>
      <c r="D2">
        <f>Опт!E435</f>
        <v>0</v>
      </c>
      <c r="E2" t="e">
        <f aca="true" t="shared" si="0" ref="E2:E7">NA()</f>
        <v>#N/A</v>
      </c>
      <c r="F2">
        <f>Опт!H435</f>
        <v>0</v>
      </c>
      <c r="G2" t="e">
        <f aca="true" t="shared" si="1" ref="G2:G7">NA()</f>
        <v>#N/A</v>
      </c>
      <c r="H2">
        <f>Опт!H435</f>
        <v>0</v>
      </c>
      <c r="I2">
        <f>Опт!H435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Опт!B453</f>
        <v>0</v>
      </c>
      <c r="B4">
        <f>Опт!C453</f>
        <v>0</v>
      </c>
      <c r="C4">
        <f>Опт!D453</f>
        <v>0</v>
      </c>
      <c r="D4">
        <f>Опт!E453</f>
        <v>0</v>
      </c>
      <c r="E4" t="e">
        <f t="shared" si="0"/>
        <v>#N/A</v>
      </c>
      <c r="F4" s="476">
        <f>Опт!H453</f>
        <v>156.5</v>
      </c>
      <c r="G4" t="e">
        <f t="shared" si="1"/>
        <v>#N/A</v>
      </c>
      <c r="H4" s="476">
        <f>Опт!H453</f>
        <v>156.5</v>
      </c>
      <c r="I4" s="476">
        <f>Опт!H453</f>
        <v>156.5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Опт!B457</f>
        <v>0</v>
      </c>
      <c r="B8">
        <f>Опт!C457</f>
        <v>0</v>
      </c>
      <c r="C8">
        <f>Опт!D457</f>
        <v>0</v>
      </c>
      <c r="D8">
        <f>Опт!E457</f>
        <v>0</v>
      </c>
      <c r="E8">
        <f>Опт!$O$420</f>
        <v>0</v>
      </c>
      <c r="F8" s="476">
        <f>Опт!H457</f>
        <v>109.9</v>
      </c>
      <c r="G8">
        <f>Опт!$O$420</f>
        <v>0</v>
      </c>
      <c r="H8" s="476">
        <f>Опт!H457</f>
        <v>109.9</v>
      </c>
      <c r="I8" s="476">
        <f>Опт!H457</f>
        <v>109.9</v>
      </c>
    </row>
    <row r="9" spans="1:9" ht="11.25" customHeight="1">
      <c r="A9">
        <f>Опт!B460</f>
        <v>0</v>
      </c>
      <c r="B9">
        <f>Опт!C460</f>
        <v>0</v>
      </c>
      <c r="C9">
        <f>Опт!D460</f>
        <v>0</v>
      </c>
      <c r="D9">
        <f>Опт!E460</f>
        <v>0</v>
      </c>
      <c r="E9">
        <f>Опт!$P$421</f>
        <v>0</v>
      </c>
      <c r="F9" s="476">
        <f>Опт!H459</f>
        <v>57.8</v>
      </c>
      <c r="G9">
        <f>Опт!$P$421</f>
        <v>0</v>
      </c>
      <c r="H9" s="476">
        <f>Опт!H459</f>
        <v>57.8</v>
      </c>
      <c r="I9" s="476">
        <f>Опт!H459</f>
        <v>57.8</v>
      </c>
    </row>
    <row r="10" spans="1:9" ht="11.25" customHeight="1">
      <c r="A10" t="e">
        <f aca="true" t="shared" si="9" ref="A10:A15">NA()</f>
        <v>#N/A</v>
      </c>
      <c r="B10" t="e">
        <f aca="true" t="shared" si="10" ref="B10:B15">NA()</f>
        <v>#N/A</v>
      </c>
      <c r="C10" t="e">
        <f aca="true" t="shared" si="11" ref="C10:C15">NA()</f>
        <v>#N/A</v>
      </c>
      <c r="D10" t="e">
        <f aca="true" t="shared" si="12" ref="D10:D15">NA()</f>
        <v>#N/A</v>
      </c>
      <c r="E10" t="e">
        <f aca="true" t="shared" si="13" ref="E10:E15">NA()</f>
        <v>#N/A</v>
      </c>
      <c r="F10" t="e">
        <f aca="true" t="shared" si="14" ref="F10:F15">NA()</f>
        <v>#N/A</v>
      </c>
      <c r="G10" t="e">
        <f aca="true" t="shared" si="15" ref="G10:G15">NA()</f>
        <v>#N/A</v>
      </c>
      <c r="H10" t="e">
        <f aca="true" t="shared" si="16" ref="H10:H15">NA()</f>
        <v>#N/A</v>
      </c>
      <c r="I10" t="e">
        <f aca="true" t="shared" si="17" ref="I10:I15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476">
        <f>Опт!$H$412</f>
        <v>215.5</v>
      </c>
      <c r="B16" s="476">
        <f>Опт!$H$412</f>
        <v>215.5</v>
      </c>
      <c r="C16" s="476">
        <f>Опт!$H$412</f>
        <v>215.5</v>
      </c>
      <c r="D16" s="476">
        <f>Опт!$H$412</f>
        <v>215.5</v>
      </c>
      <c r="E16" s="476">
        <f>Опт!$H$412</f>
        <v>215.5</v>
      </c>
      <c r="F16" s="476">
        <f>Опт!$H$412</f>
        <v>215.5</v>
      </c>
      <c r="G16" s="476">
        <f>Опт!$H$412</f>
        <v>215.5</v>
      </c>
      <c r="H16" s="476">
        <f>Опт!$H$412</f>
        <v>215.5</v>
      </c>
      <c r="I16" s="476">
        <f>Опт!$H$412</f>
        <v>215.5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8" ref="E17:E23">NA()</f>
        <v>#N/A</v>
      </c>
      <c r="F17" t="e">
        <f>NA()</f>
        <v>#N/A</v>
      </c>
      <c r="G17" t="e">
        <f aca="true" t="shared" si="19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Опт!$CC$464</f>
        <v>0</v>
      </c>
      <c r="B18">
        <f>Опт!$CC$464</f>
        <v>0</v>
      </c>
      <c r="C18">
        <f>Опт!$CC$464</f>
        <v>0</v>
      </c>
      <c r="D18">
        <f>Опт!$CC$464</f>
        <v>0</v>
      </c>
      <c r="E18" t="e">
        <f t="shared" si="18"/>
        <v>#N/A</v>
      </c>
      <c r="F18">
        <f>Опт!$CC$464</f>
        <v>0</v>
      </c>
      <c r="G18" t="e">
        <f t="shared" si="19"/>
        <v>#N/A</v>
      </c>
      <c r="H18">
        <f>Опт!$CC$464</f>
        <v>0</v>
      </c>
      <c r="I18">
        <f>Опт!$CC$464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8"/>
        <v>#N/A</v>
      </c>
      <c r="F19" t="e">
        <f>NA()</f>
        <v>#N/A</v>
      </c>
      <c r="G19" t="e">
        <f t="shared" si="19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Опт!$AO$431</f>
        <v>0</v>
      </c>
      <c r="B20">
        <f>Опт!$AO$431</f>
        <v>0</v>
      </c>
      <c r="C20">
        <f>Опт!$AO$431</f>
        <v>0</v>
      </c>
      <c r="D20">
        <f>Опт!$AO$431</f>
        <v>0</v>
      </c>
      <c r="E20" t="e">
        <f t="shared" si="18"/>
        <v>#N/A</v>
      </c>
      <c r="F20">
        <f>Опт!$AO$431</f>
        <v>0</v>
      </c>
      <c r="G20" t="e">
        <f t="shared" si="19"/>
        <v>#N/A</v>
      </c>
      <c r="H20">
        <f>Опт!$AO$431</f>
        <v>0</v>
      </c>
      <c r="I20">
        <f>Опт!$AO$431</f>
        <v>0</v>
      </c>
    </row>
    <row r="21" spans="1:9" ht="11.25" customHeight="1">
      <c r="A21">
        <f>Опт!$CQ$472</f>
        <v>0</v>
      </c>
      <c r="B21">
        <f>Опт!$CQ$472</f>
        <v>0</v>
      </c>
      <c r="C21">
        <f>Опт!$CQ$472</f>
        <v>0</v>
      </c>
      <c r="D21">
        <f>Опт!$CQ$472</f>
        <v>0</v>
      </c>
      <c r="E21" t="e">
        <f t="shared" si="18"/>
        <v>#N/A</v>
      </c>
      <c r="F21">
        <f>Опт!$CQ$472</f>
        <v>0</v>
      </c>
      <c r="G21" t="e">
        <f t="shared" si="19"/>
        <v>#N/A</v>
      </c>
      <c r="H21">
        <f>Опт!$CQ$472</f>
        <v>0</v>
      </c>
      <c r="I21">
        <f>Опт!$CQ$472</f>
        <v>0</v>
      </c>
    </row>
    <row r="22" spans="1:9" ht="11.25" customHeight="1">
      <c r="A22">
        <f>Опт!$CR$473</f>
        <v>0</v>
      </c>
      <c r="B22">
        <f>Опт!$CR$473</f>
        <v>0</v>
      </c>
      <c r="C22">
        <f>Опт!$CR$473</f>
        <v>0</v>
      </c>
      <c r="D22">
        <f>Опт!$CR$473</f>
        <v>0</v>
      </c>
      <c r="E22" t="e">
        <f t="shared" si="18"/>
        <v>#N/A</v>
      </c>
      <c r="F22">
        <f>Опт!$CR$473</f>
        <v>0</v>
      </c>
      <c r="G22" t="e">
        <f t="shared" si="19"/>
        <v>#N/A</v>
      </c>
      <c r="H22">
        <f>Опт!$CR$473</f>
        <v>0</v>
      </c>
      <c r="I22">
        <f>Опт!$CR$473</f>
        <v>0</v>
      </c>
    </row>
    <row r="23" spans="1:9" ht="11.25" customHeight="1">
      <c r="A23">
        <f>Опт!$CS$475</f>
        <v>0</v>
      </c>
      <c r="B23">
        <f>Опт!$CS$475</f>
        <v>0</v>
      </c>
      <c r="C23">
        <f>Опт!$CS$475</f>
        <v>0</v>
      </c>
      <c r="D23">
        <f>Опт!$CS$475</f>
        <v>0</v>
      </c>
      <c r="E23" t="e">
        <f t="shared" si="18"/>
        <v>#N/A</v>
      </c>
      <c r="F23">
        <f>Опт!$CS$475</f>
        <v>0</v>
      </c>
      <c r="G23" t="e">
        <f t="shared" si="19"/>
        <v>#N/A</v>
      </c>
      <c r="H23">
        <f>Опт!$CS$475</f>
        <v>0</v>
      </c>
      <c r="I23">
        <f>Опт!$CS$475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Опт!$CM$467</f>
        <v>0</v>
      </c>
      <c r="B3">
        <f>Опт!$CM$467</f>
        <v>0</v>
      </c>
      <c r="C3">
        <f>Опт!$CM$467</f>
        <v>0</v>
      </c>
      <c r="D3">
        <f>Опт!$CM$467</f>
        <v>0</v>
      </c>
      <c r="E3" t="e">
        <f t="shared" si="0"/>
        <v>#N/A</v>
      </c>
      <c r="F3">
        <f>Опт!$CM$467</f>
        <v>0</v>
      </c>
      <c r="G3" t="e">
        <f t="shared" si="1"/>
        <v>#N/A</v>
      </c>
      <c r="H3">
        <f>Опт!$CM$467</f>
        <v>0</v>
      </c>
      <c r="I3">
        <f>Опт!$CM$467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Опт!$CC$464</f>
        <v>0</v>
      </c>
      <c r="B5">
        <f>Опт!$CC$464</f>
        <v>0</v>
      </c>
      <c r="C5">
        <f>Опт!$CC$464</f>
        <v>0</v>
      </c>
      <c r="D5">
        <f>Опт!$CC$464</f>
        <v>0</v>
      </c>
      <c r="E5" t="e">
        <f t="shared" si="0"/>
        <v>#N/A</v>
      </c>
      <c r="F5">
        <f>Опт!$CC$464</f>
        <v>0</v>
      </c>
      <c r="G5" t="e">
        <f t="shared" si="1"/>
        <v>#N/A</v>
      </c>
      <c r="H5">
        <f>Опт!$CC$464</f>
        <v>0</v>
      </c>
      <c r="I5">
        <f>Опт!$CC$464</f>
        <v>0</v>
      </c>
    </row>
    <row r="6" spans="1:9" ht="11.25" customHeight="1">
      <c r="A6">
        <f>Опт!$CE$465</f>
        <v>0</v>
      </c>
      <c r="B6">
        <f>Опт!$CE$465</f>
        <v>0</v>
      </c>
      <c r="C6">
        <f>Опт!$CE$465</f>
        <v>0</v>
      </c>
      <c r="D6">
        <f>Опт!$CE$465</f>
        <v>0</v>
      </c>
      <c r="E6" t="e">
        <f t="shared" si="0"/>
        <v>#N/A</v>
      </c>
      <c r="F6">
        <f>Опт!$CE$465</f>
        <v>0</v>
      </c>
      <c r="G6" t="e">
        <f t="shared" si="1"/>
        <v>#N/A</v>
      </c>
      <c r="H6">
        <f>Опт!$CE$465</f>
        <v>0</v>
      </c>
      <c r="I6">
        <f>Опт!$CE$465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Опт!$O$420</f>
        <v>0</v>
      </c>
      <c r="B8">
        <f>Опт!$O$420</f>
        <v>0</v>
      </c>
      <c r="C8">
        <f>Опт!$O$420</f>
        <v>0</v>
      </c>
      <c r="D8">
        <f>Опт!$O$420</f>
        <v>0</v>
      </c>
      <c r="E8">
        <f>Опт!$O$420</f>
        <v>0</v>
      </c>
      <c r="F8">
        <f>Опт!$O$420</f>
        <v>0</v>
      </c>
      <c r="G8">
        <f>Опт!$O$420</f>
        <v>0</v>
      </c>
      <c r="H8">
        <f>Опт!$O$420</f>
        <v>0</v>
      </c>
      <c r="I8">
        <f>Опт!$O$420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Опт!$AG$423</f>
        <v>0</v>
      </c>
      <c r="F10" t="e">
        <f t="shared" si="6"/>
        <v>#N/A</v>
      </c>
      <c r="G10">
        <f>Опт!$AG$423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Опт!$AH$424</f>
        <v>0</v>
      </c>
      <c r="F11" s="476" t="e">
        <f t="shared" si="6"/>
        <v>#N/A</v>
      </c>
      <c r="G11">
        <f>Опт!$AH$424</f>
        <v>0</v>
      </c>
      <c r="H11" s="476" t="e">
        <f t="shared" si="7"/>
        <v>#N/A</v>
      </c>
      <c r="I11" s="476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Опт!$AI$425</f>
        <v>0</v>
      </c>
      <c r="F12" t="e">
        <f t="shared" si="6"/>
        <v>#N/A</v>
      </c>
      <c r="G12">
        <f>Опт!$AI$425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Опт!$AJ$426</f>
        <v>0</v>
      </c>
      <c r="F13" s="476" t="e">
        <f t="shared" si="6"/>
        <v>#N/A</v>
      </c>
      <c r="G13">
        <f>Опт!$AJ$426</f>
        <v>0</v>
      </c>
      <c r="H13" s="476" t="e">
        <f t="shared" si="7"/>
        <v>#N/A</v>
      </c>
      <c r="I13" s="476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Опт!$AK$427</f>
        <v>0</v>
      </c>
      <c r="F14" t="e">
        <f t="shared" si="6"/>
        <v>#N/A</v>
      </c>
      <c r="G14">
        <f>Опт!$AK$427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Опт!$AL$428</f>
        <v>0</v>
      </c>
      <c r="F16" s="476" t="e">
        <f t="shared" si="6"/>
        <v>#N/A</v>
      </c>
      <c r="G16">
        <f>Опт!$AL$428</f>
        <v>0</v>
      </c>
      <c r="H16" s="476" t="e">
        <f t="shared" si="7"/>
        <v>#N/A</v>
      </c>
      <c r="I16" s="476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Опт!$AM$429</f>
        <v>0</v>
      </c>
      <c r="F17" s="476" t="e">
        <f t="shared" si="6"/>
        <v>#N/A</v>
      </c>
      <c r="G17">
        <f>Опт!$AM$429</f>
        <v>0</v>
      </c>
      <c r="H17" s="476" t="e">
        <f t="shared" si="7"/>
        <v>#N/A</v>
      </c>
      <c r="I17" s="476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Опт!$AN$430</f>
        <v>0</v>
      </c>
      <c r="F18" s="476" t="e">
        <f t="shared" si="6"/>
        <v>#N/A</v>
      </c>
      <c r="G18">
        <f>Опт!$AN$430</f>
        <v>0</v>
      </c>
      <c r="H18" s="476" t="e">
        <f t="shared" si="7"/>
        <v>#N/A</v>
      </c>
      <c r="I18" s="476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Опт!$AP$432</f>
        <v>0</v>
      </c>
      <c r="F19" s="476" t="e">
        <f t="shared" si="6"/>
        <v>#N/A</v>
      </c>
      <c r="G19">
        <f>Опт!$AP$432</f>
        <v>0</v>
      </c>
      <c r="H19" s="476" t="e">
        <f t="shared" si="7"/>
        <v>#N/A</v>
      </c>
      <c r="I19" s="476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Опт!$AQ$433</f>
        <v>0</v>
      </c>
      <c r="F20" s="476" t="e">
        <f t="shared" si="6"/>
        <v>#N/A</v>
      </c>
      <c r="G20">
        <f>Опт!$AQ$433</f>
        <v>0</v>
      </c>
      <c r="H20" s="476" t="e">
        <f t="shared" si="7"/>
        <v>#N/A</v>
      </c>
      <c r="I20" s="476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Опт!$AR$434</f>
        <v>0</v>
      </c>
      <c r="F21" s="476" t="e">
        <f t="shared" si="6"/>
        <v>#N/A</v>
      </c>
      <c r="G21">
        <f>Опт!$AR$434</f>
        <v>0</v>
      </c>
      <c r="H21" s="476" t="e">
        <f t="shared" si="7"/>
        <v>#N/A</v>
      </c>
      <c r="I21" s="476" t="e">
        <f t="shared" si="8"/>
        <v>#N/A</v>
      </c>
    </row>
    <row r="22" spans="1:9" ht="11.25" customHeight="1">
      <c r="A22">
        <f>Опт!$AK$427</f>
        <v>0</v>
      </c>
      <c r="B22">
        <f>Опт!$AK$427</f>
        <v>0</v>
      </c>
      <c r="C22">
        <f>Опт!$AK$427</f>
        <v>0</v>
      </c>
      <c r="D22">
        <f>Опт!$AK$427</f>
        <v>0</v>
      </c>
      <c r="E22" t="e">
        <f aca="true" t="shared" si="9" ref="E22:E26">NA()</f>
        <v>#N/A</v>
      </c>
      <c r="F22">
        <f>Опт!$AK$427</f>
        <v>0</v>
      </c>
      <c r="G22" t="e">
        <f aca="true" t="shared" si="10" ref="G22:G26">NA()</f>
        <v>#N/A</v>
      </c>
      <c r="H22">
        <f>Опт!$AK$427</f>
        <v>0</v>
      </c>
      <c r="I22">
        <f>Опт!$AK$427</f>
        <v>0</v>
      </c>
    </row>
    <row r="23" spans="1:9" ht="11.25" customHeight="1">
      <c r="A23">
        <f>Опт!$AL$428</f>
        <v>0</v>
      </c>
      <c r="B23">
        <f>Опт!$AL$428</f>
        <v>0</v>
      </c>
      <c r="C23">
        <f>Опт!$AL$428</f>
        <v>0</v>
      </c>
      <c r="D23">
        <f>Опт!$AL$428</f>
        <v>0</v>
      </c>
      <c r="E23" t="e">
        <f t="shared" si="9"/>
        <v>#N/A</v>
      </c>
      <c r="F23">
        <f>Опт!$AL$428</f>
        <v>0</v>
      </c>
      <c r="G23" t="e">
        <f t="shared" si="10"/>
        <v>#N/A</v>
      </c>
      <c r="H23">
        <f>Опт!$AL$428</f>
        <v>0</v>
      </c>
      <c r="I23">
        <f>Опт!$AL$428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9"/>
        <v>#N/A</v>
      </c>
      <c r="F24" s="476" t="e">
        <f>NA()</f>
        <v>#N/A</v>
      </c>
      <c r="G24" t="e">
        <f t="shared" si="10"/>
        <v>#N/A</v>
      </c>
      <c r="H24" s="476" t="e">
        <f>NA()</f>
        <v>#N/A</v>
      </c>
      <c r="I24" s="476" t="e">
        <f>NA()</f>
        <v>#N/A</v>
      </c>
    </row>
    <row r="25" spans="1:9" ht="11.25" customHeight="1">
      <c r="A25">
        <f>Опт!B502</f>
        <v>0</v>
      </c>
      <c r="B25">
        <f>Опт!C502</f>
        <v>0</v>
      </c>
      <c r="C25">
        <f>Опт!D502</f>
        <v>0</v>
      </c>
      <c r="D25">
        <f>Опт!E502</f>
        <v>0</v>
      </c>
      <c r="E25" t="e">
        <f t="shared" si="9"/>
        <v>#N/A</v>
      </c>
      <c r="F25" s="476">
        <f>Опт!H502</f>
        <v>84.9</v>
      </c>
      <c r="G25" t="e">
        <f t="shared" si="10"/>
        <v>#N/A</v>
      </c>
      <c r="H25" s="476">
        <f>Опт!H502</f>
        <v>84.9</v>
      </c>
      <c r="I25" s="476">
        <f>Опт!H502</f>
        <v>84.9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 t="shared" si="9"/>
        <v>#N/A</v>
      </c>
      <c r="F26" t="e">
        <f>NA()</f>
        <v>#N/A</v>
      </c>
      <c r="G26" t="e">
        <f t="shared" si="10"/>
        <v>#N/A</v>
      </c>
      <c r="H26" t="e">
        <f>NA()</f>
        <v>#N/A</v>
      </c>
      <c r="I26" t="e">
        <f>NA()</f>
        <v>#N/A</v>
      </c>
    </row>
    <row r="27" spans="1:9" ht="11.25" customHeight="1">
      <c r="A27">
        <f>Опт!B503</f>
        <v>0</v>
      </c>
      <c r="B27">
        <f>Опт!C503</f>
        <v>0</v>
      </c>
      <c r="C27">
        <f>Опт!D503</f>
        <v>0</v>
      </c>
      <c r="D27">
        <f>Опт!E503</f>
        <v>0</v>
      </c>
      <c r="E27">
        <f>Опт!$BA$435</f>
        <v>0</v>
      </c>
      <c r="F27" s="476">
        <f>Опт!H503</f>
        <v>39.8</v>
      </c>
      <c r="G27">
        <f>Опт!$BA$435</f>
        <v>0</v>
      </c>
      <c r="H27" s="476">
        <f>Опт!H503</f>
        <v>39.8</v>
      </c>
      <c r="I27" s="476">
        <f>Опт!H503</f>
        <v>39.8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 aca="true" t="shared" si="11" ref="E28:E30">NA()</f>
        <v>#N/A</v>
      </c>
      <c r="F28" t="e">
        <f>NA()</f>
        <v>#N/A</v>
      </c>
      <c r="G28" t="e">
        <f aca="true" t="shared" si="12" ref="G28:G30"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Опт!$BS$459</f>
        <v>0</v>
      </c>
      <c r="B29">
        <f>Опт!$BS$459</f>
        <v>0</v>
      </c>
      <c r="C29">
        <f>Опт!$BS$459</f>
        <v>0</v>
      </c>
      <c r="D29">
        <f>Опт!$BS$459</f>
        <v>0</v>
      </c>
      <c r="E29" t="e">
        <f t="shared" si="11"/>
        <v>#N/A</v>
      </c>
      <c r="F29">
        <f>Опт!$BS$459</f>
        <v>0</v>
      </c>
      <c r="G29" t="e">
        <f t="shared" si="12"/>
        <v>#N/A</v>
      </c>
      <c r="H29">
        <f>Опт!$BS$459</f>
        <v>0</v>
      </c>
      <c r="I29">
        <f>Опт!$BS$459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11"/>
        <v>#N/A</v>
      </c>
      <c r="F30" t="e">
        <f>NA()</f>
        <v>#N/A</v>
      </c>
      <c r="G30" t="e">
        <f t="shared" si="12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Опт!$BF$446</f>
        <v>0</v>
      </c>
      <c r="B31">
        <f>Опт!$BF$446</f>
        <v>0</v>
      </c>
      <c r="C31">
        <f>Опт!$BF$446</f>
        <v>0</v>
      </c>
      <c r="D31">
        <f>Опт!$BF$446</f>
        <v>0</v>
      </c>
      <c r="E31">
        <f>Опт!$BF$446</f>
        <v>0</v>
      </c>
      <c r="F31">
        <f>Опт!$BF$446</f>
        <v>0</v>
      </c>
      <c r="G31">
        <f>Опт!$BF$446</f>
        <v>0</v>
      </c>
      <c r="H31">
        <f>Опт!$BF$446</f>
        <v>0</v>
      </c>
      <c r="I31">
        <f>Опт!$BF$446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Опт!$BJ$453</f>
        <v>0</v>
      </c>
      <c r="B33">
        <f>Опт!$BJ$453</f>
        <v>0</v>
      </c>
      <c r="C33">
        <f>Опт!$BJ$453</f>
        <v>0</v>
      </c>
      <c r="D33">
        <f>Опт!$BJ$453</f>
        <v>0</v>
      </c>
      <c r="E33">
        <f>Опт!$BJ$453</f>
        <v>0</v>
      </c>
      <c r="F33">
        <f>Опт!$BJ$453</f>
        <v>0</v>
      </c>
      <c r="G33">
        <f>Опт!$BJ$453</f>
        <v>0</v>
      </c>
      <c r="H33">
        <f>Опт!$BJ$453</f>
        <v>0</v>
      </c>
      <c r="I33">
        <f>Опт!$BJ$453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Опт!$BK$454</f>
        <v>0</v>
      </c>
      <c r="F34" s="476" t="e">
        <f>NA()</f>
        <v>#N/A</v>
      </c>
      <c r="G34">
        <f>Опт!$BK$454</f>
        <v>0</v>
      </c>
      <c r="H34" s="476" t="e">
        <f>NA()</f>
        <v>#N/A</v>
      </c>
      <c r="I34" s="476" t="e">
        <f>NA()</f>
        <v>#N/A</v>
      </c>
    </row>
    <row r="35" spans="1:9" ht="11.25" customHeight="1">
      <c r="A35">
        <f>Опт!$BW$463</f>
        <v>0</v>
      </c>
      <c r="B35">
        <f>Опт!$BW$463</f>
        <v>0</v>
      </c>
      <c r="C35">
        <f>Опт!$BW$463</f>
        <v>0</v>
      </c>
      <c r="D35">
        <f>Опт!$BW$463</f>
        <v>0</v>
      </c>
      <c r="E35">
        <f>Опт!$BW$463</f>
        <v>0</v>
      </c>
      <c r="F35">
        <f>Опт!$BW$463</f>
        <v>0</v>
      </c>
      <c r="G35">
        <f>Опт!$BW$463</f>
        <v>0</v>
      </c>
      <c r="H35">
        <f>Опт!$BW$463</f>
        <v>0</v>
      </c>
      <c r="I35">
        <f>Опт!$BW$463</f>
        <v>0</v>
      </c>
    </row>
    <row r="36" spans="1:9" ht="11.25" customHeight="1">
      <c r="A36">
        <f>Опт!$BP$457</f>
        <v>0</v>
      </c>
      <c r="B36">
        <f>Опт!$BP$457</f>
        <v>0</v>
      </c>
      <c r="C36">
        <f>Опт!$BP$457</f>
        <v>0</v>
      </c>
      <c r="D36">
        <f>Опт!$BP$457</f>
        <v>0</v>
      </c>
      <c r="E36">
        <f>Опт!$BP$457</f>
        <v>0</v>
      </c>
      <c r="F36">
        <f>Опт!$BP$457</f>
        <v>0</v>
      </c>
      <c r="G36">
        <f>Опт!$BP$457</f>
        <v>0</v>
      </c>
      <c r="H36">
        <f>Опт!$BP$457</f>
        <v>0</v>
      </c>
      <c r="I36">
        <f>Опт!$BP$457</f>
        <v>0</v>
      </c>
    </row>
    <row r="37" spans="1:9" ht="11.25" customHeight="1">
      <c r="A37">
        <f>Опт!$BJ$453</f>
        <v>0</v>
      </c>
      <c r="B37">
        <f>Опт!$BJ$453</f>
        <v>0</v>
      </c>
      <c r="C37">
        <f>Опт!$BJ$453</f>
        <v>0</v>
      </c>
      <c r="D37">
        <f>Опт!$BJ$453</f>
        <v>0</v>
      </c>
      <c r="E37">
        <f>Опт!$BJ$453</f>
        <v>0</v>
      </c>
      <c r="F37">
        <f>Опт!$BJ$453</f>
        <v>0</v>
      </c>
      <c r="G37">
        <f>Опт!$BJ$453</f>
        <v>0</v>
      </c>
      <c r="H37">
        <f>Опт!$BJ$453</f>
        <v>0</v>
      </c>
      <c r="I37">
        <f>Опт!$BJ$453</f>
        <v>0</v>
      </c>
    </row>
    <row r="38" spans="1:9" ht="11.25" customHeight="1">
      <c r="A38">
        <f>Опт!$BK$454</f>
        <v>0</v>
      </c>
      <c r="B38">
        <f>Опт!$BK$454</f>
        <v>0</v>
      </c>
      <c r="C38">
        <f>Опт!$BK$454</f>
        <v>0</v>
      </c>
      <c r="D38">
        <f>Опт!$BK$454</f>
        <v>0</v>
      </c>
      <c r="E38">
        <f>Опт!$BK$454</f>
        <v>0</v>
      </c>
      <c r="F38">
        <f>Опт!$BK$454</f>
        <v>0</v>
      </c>
      <c r="G38">
        <f>Опт!$BK$454</f>
        <v>0</v>
      </c>
      <c r="H38">
        <f>Опт!$BK$454</f>
        <v>0</v>
      </c>
      <c r="I38">
        <f>Опт!$BK$454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0.5" style="0" customWidth="1"/>
  </cols>
  <sheetData>
    <row r="1" spans="1:9" ht="15.75" customHeight="1">
      <c r="A1" s="470" t="s">
        <v>9</v>
      </c>
      <c r="B1" s="470"/>
      <c r="C1" s="470"/>
      <c r="D1" s="471" t="s">
        <v>10</v>
      </c>
      <c r="E1" s="471"/>
      <c r="F1" s="472" t="s">
        <v>635</v>
      </c>
      <c r="G1" s="473" t="s">
        <v>636</v>
      </c>
      <c r="H1" s="474" t="s">
        <v>12</v>
      </c>
      <c r="I1" s="475" t="s">
        <v>637</v>
      </c>
    </row>
    <row r="2" spans="1:9" ht="11.25" customHeight="1">
      <c r="A2">
        <f>Опт!B603</f>
        <v>0</v>
      </c>
      <c r="B2">
        <f>Опт!C603</f>
        <v>0</v>
      </c>
      <c r="C2">
        <f>Опт!D603</f>
        <v>0</v>
      </c>
      <c r="D2">
        <f>Опт!E603</f>
        <v>0</v>
      </c>
      <c r="E2" t="e">
        <f>Опт!#REF!</f>
        <v>#REF!</v>
      </c>
      <c r="F2" s="476">
        <f>Опт!H603</f>
        <v>44.9</v>
      </c>
      <c r="G2" t="e">
        <f>Опт!#REF!</f>
        <v>#REF!</v>
      </c>
      <c r="H2" s="476">
        <f>Опт!H608</f>
        <v>53.9</v>
      </c>
      <c r="I2" s="476">
        <f>Опт!H608</f>
        <v>53.9</v>
      </c>
    </row>
    <row r="3" spans="1:9" ht="11.25" customHeight="1">
      <c r="A3">
        <f>Опт!B608</f>
        <v>0</v>
      </c>
      <c r="B3">
        <f>Опт!C608</f>
        <v>0</v>
      </c>
      <c r="C3">
        <f>Опт!D608</f>
        <v>0</v>
      </c>
      <c r="D3">
        <f>Опт!E608</f>
        <v>0</v>
      </c>
      <c r="E3" t="e">
        <f>Опт!#REF!</f>
        <v>#REF!</v>
      </c>
      <c r="F3" s="476">
        <f>Опт!H608</f>
        <v>53.9</v>
      </c>
      <c r="G3" t="e">
        <f>Опт!#REF!</f>
        <v>#REF!</v>
      </c>
      <c r="H3" s="476">
        <f>Опт!H608</f>
        <v>53.9</v>
      </c>
      <c r="I3" s="476">
        <f>Опт!H608</f>
        <v>53.9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Опт!$BP$457</f>
        <v>0</v>
      </c>
      <c r="F4" t="e">
        <f>NA()</f>
        <v>#N/A</v>
      </c>
      <c r="G4">
        <f>Опт!$BP$457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Опт!$BJ$453</f>
        <v>0</v>
      </c>
      <c r="B5">
        <f>Опт!$BJ$453</f>
        <v>0</v>
      </c>
      <c r="C5">
        <f>Опт!$BJ$453</f>
        <v>0</v>
      </c>
      <c r="D5">
        <f>Опт!$BJ$453</f>
        <v>0</v>
      </c>
      <c r="E5">
        <f>Опт!$BJ$453</f>
        <v>0</v>
      </c>
      <c r="F5">
        <f>Опт!$BJ$453</f>
        <v>0</v>
      </c>
      <c r="G5">
        <f>Опт!$BJ$453</f>
        <v>0</v>
      </c>
      <c r="H5">
        <f>Опт!$BJ$453</f>
        <v>0</v>
      </c>
      <c r="I5">
        <f>Опт!$BJ$453</f>
        <v>0</v>
      </c>
    </row>
    <row r="6" spans="1:9" ht="11.25" customHeight="1">
      <c r="A6">
        <f>Опт!B612</f>
        <v>0</v>
      </c>
      <c r="B6">
        <f>Опт!C612</f>
        <v>0</v>
      </c>
      <c r="C6">
        <f>Опт!D612</f>
        <v>0</v>
      </c>
      <c r="D6">
        <f>Опт!E612</f>
        <v>0</v>
      </c>
      <c r="E6">
        <f>Опт!$BT$460</f>
        <v>0</v>
      </c>
      <c r="F6" s="476">
        <f>Опт!H612</f>
        <v>36.9</v>
      </c>
      <c r="G6">
        <f>Опт!$BT$460</f>
        <v>0</v>
      </c>
      <c r="H6" s="476">
        <f>Опт!H612</f>
        <v>36.9</v>
      </c>
      <c r="I6" s="476">
        <f>Опт!H612</f>
        <v>36.9</v>
      </c>
    </row>
    <row r="7" spans="1:9" ht="11.25" customHeight="1">
      <c r="A7">
        <f>Опт!$BV$462</f>
        <v>0</v>
      </c>
      <c r="B7">
        <f>Опт!$BV$462</f>
        <v>0</v>
      </c>
      <c r="C7">
        <f>Опт!$BV$462</f>
        <v>0</v>
      </c>
      <c r="D7">
        <f>Опт!$BV$462</f>
        <v>0</v>
      </c>
      <c r="E7">
        <f>Опт!$BV$462</f>
        <v>0</v>
      </c>
      <c r="F7">
        <f>Опт!$BV$462</f>
        <v>0</v>
      </c>
      <c r="G7">
        <f>Опт!$BV$462</f>
        <v>0</v>
      </c>
      <c r="H7">
        <f>Опт!$BV$462</f>
        <v>0</v>
      </c>
      <c r="I7">
        <f>Опт!$BV$462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0" ref="E8:E9">NA()</f>
        <v>#N/A</v>
      </c>
      <c r="F8" t="e">
        <f>NA()</f>
        <v>#N/A</v>
      </c>
      <c r="G8" t="e">
        <f aca="true" t="shared" si="1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Опт!B613</f>
        <v>0</v>
      </c>
      <c r="B9">
        <f>Опт!C613</f>
        <v>0</v>
      </c>
      <c r="C9">
        <f>Опт!D613</f>
        <v>0</v>
      </c>
      <c r="D9">
        <f>Опт!E613</f>
        <v>0</v>
      </c>
      <c r="E9" t="e">
        <f t="shared" si="0"/>
        <v>#N/A</v>
      </c>
      <c r="F9" s="476">
        <f>Опт!H613</f>
        <v>33.4</v>
      </c>
      <c r="G9" t="e">
        <f t="shared" si="1"/>
        <v>#N/A</v>
      </c>
      <c r="H9" s="476">
        <f>Опт!H613</f>
        <v>33.4</v>
      </c>
      <c r="I9" s="476">
        <f>Опт!H613</f>
        <v>33.4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Опт!$BW$463</f>
        <v>0</v>
      </c>
      <c r="F10" s="476" t="e">
        <f>NA()</f>
        <v>#N/A</v>
      </c>
      <c r="G10">
        <f>Опт!$BW$463</f>
        <v>0</v>
      </c>
      <c r="H10" s="476" t="e">
        <f>NA()</f>
        <v>#N/A</v>
      </c>
      <c r="I10" s="476" t="e">
        <f>NA()</f>
        <v>#N/A</v>
      </c>
    </row>
    <row r="11" spans="1:9" ht="11.25" customHeight="1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 customHeight="1">
      <c r="A12">
        <f>Опт!$CQ$472</f>
        <v>0</v>
      </c>
      <c r="B12">
        <f>Опт!$CQ$472</f>
        <v>0</v>
      </c>
      <c r="C12">
        <f>Опт!$CQ$472</f>
        <v>0</v>
      </c>
      <c r="D12">
        <f>Опт!$CQ$472</f>
        <v>0</v>
      </c>
      <c r="E12" t="e">
        <f aca="true" t="shared" si="2" ref="E12:E16">NA()</f>
        <v>#N/A</v>
      </c>
      <c r="F12">
        <f>Опт!$CQ$472</f>
        <v>0</v>
      </c>
      <c r="G12" t="e">
        <f aca="true" t="shared" si="3" ref="G12:G16">NA()</f>
        <v>#N/A</v>
      </c>
      <c r="H12">
        <f>Опт!$CQ$472</f>
        <v>0</v>
      </c>
      <c r="I12">
        <f>Опт!$CQ$472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2"/>
        <v>#N/A</v>
      </c>
      <c r="F13" t="e">
        <f>NA()</f>
        <v>#N/A</v>
      </c>
      <c r="G13" t="e">
        <f t="shared" si="3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Опт!$CQ$472</f>
        <v>0</v>
      </c>
      <c r="B14">
        <f>Опт!$CQ$472</f>
        <v>0</v>
      </c>
      <c r="C14">
        <f>Опт!$CQ$472</f>
        <v>0</v>
      </c>
      <c r="D14">
        <f>Опт!$CQ$472</f>
        <v>0</v>
      </c>
      <c r="E14" t="e">
        <f t="shared" si="2"/>
        <v>#N/A</v>
      </c>
      <c r="F14">
        <f>Опт!$CQ$472</f>
        <v>0</v>
      </c>
      <c r="G14" t="e">
        <f t="shared" si="3"/>
        <v>#N/A</v>
      </c>
      <c r="H14">
        <f>Опт!$CQ$472</f>
        <v>0</v>
      </c>
      <c r="I14">
        <f>Опт!$CQ$472</f>
        <v>0</v>
      </c>
    </row>
    <row r="15" spans="1:9" ht="11.25" customHeight="1">
      <c r="A15" t="e">
        <f aca="true" t="shared" si="4" ref="A15:A16">NA()</f>
        <v>#N/A</v>
      </c>
      <c r="B15" t="e">
        <f aca="true" t="shared" si="5" ref="B15:B16">NA()</f>
        <v>#N/A</v>
      </c>
      <c r="C15" t="e">
        <f aca="true" t="shared" si="6" ref="C15:C16">NA()</f>
        <v>#N/A</v>
      </c>
      <c r="D15" t="e">
        <f aca="true" t="shared" si="7" ref="D15:D16">NA()</f>
        <v>#N/A</v>
      </c>
      <c r="E15" t="e">
        <f t="shared" si="2"/>
        <v>#N/A</v>
      </c>
      <c r="F15" s="476" t="e">
        <f aca="true" t="shared" si="8" ref="F15:F16">NA()</f>
        <v>#N/A</v>
      </c>
      <c r="G15" t="e">
        <f t="shared" si="3"/>
        <v>#N/A</v>
      </c>
      <c r="H15" s="476" t="e">
        <f aca="true" t="shared" si="9" ref="H15:H16">NA()</f>
        <v>#N/A</v>
      </c>
      <c r="I15" s="476" t="e">
        <f aca="true" t="shared" si="10" ref="I15:I16">NA()</f>
        <v>#N/A</v>
      </c>
    </row>
    <row r="16" spans="1:9" ht="11.25" customHeight="1">
      <c r="A16" t="e">
        <f t="shared" si="4"/>
        <v>#N/A</v>
      </c>
      <c r="B16" t="e">
        <f t="shared" si="5"/>
        <v>#N/A</v>
      </c>
      <c r="C16" t="e">
        <f t="shared" si="6"/>
        <v>#N/A</v>
      </c>
      <c r="D16" t="e">
        <f t="shared" si="7"/>
        <v>#N/A</v>
      </c>
      <c r="E16" t="e">
        <f t="shared" si="2"/>
        <v>#N/A</v>
      </c>
      <c r="F16" s="476" t="e">
        <f t="shared" si="8"/>
        <v>#N/A</v>
      </c>
      <c r="G16" t="e">
        <f t="shared" si="3"/>
        <v>#N/A</v>
      </c>
      <c r="H16" s="476" t="e">
        <f t="shared" si="9"/>
        <v>#N/A</v>
      </c>
      <c r="I16" s="476" t="e">
        <f t="shared" si="1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2022-12-09T10:36:34Z</dcterms:modified>
  <cp:category/>
  <cp:version/>
  <cp:contentType/>
  <cp:contentStatus/>
  <cp:revision>146</cp:revision>
</cp:coreProperties>
</file>